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6" windowHeight="12432"/>
  </bookViews>
  <sheets>
    <sheet name="Приложение № 1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2" l="1"/>
  <c r="G58" i="2" l="1"/>
  <c r="F58" i="2"/>
  <c r="E41" i="2" l="1"/>
  <c r="E40" i="2"/>
  <c r="D39" i="2"/>
  <c r="E39" i="2"/>
  <c r="D38" i="2"/>
  <c r="E38" i="2"/>
  <c r="D32" i="2"/>
  <c r="E32" i="2"/>
  <c r="E50" i="2" l="1"/>
  <c r="E36" i="2"/>
  <c r="D50" i="2"/>
  <c r="D37" i="2"/>
  <c r="D36" i="2"/>
  <c r="D8" i="2"/>
  <c r="C30" i="2"/>
  <c r="C23" i="2" s="1"/>
  <c r="E25" i="2"/>
  <c r="C17" i="2"/>
  <c r="C11" i="2"/>
  <c r="D23" i="2" l="1"/>
  <c r="E42" i="2"/>
  <c r="C6" i="2" l="1"/>
  <c r="C58" i="2"/>
  <c r="E23" i="2" s="1"/>
  <c r="G30" i="2"/>
  <c r="F30" i="2"/>
  <c r="F17" i="2"/>
  <c r="E51" i="2"/>
  <c r="E49" i="2"/>
  <c r="E48" i="2"/>
  <c r="E44" i="2"/>
  <c r="E37" i="2"/>
  <c r="E35" i="2"/>
  <c r="E34" i="2"/>
  <c r="E31" i="2"/>
  <c r="E29" i="2"/>
  <c r="E28" i="2"/>
  <c r="E27" i="2"/>
  <c r="E26" i="2"/>
  <c r="E22" i="2"/>
  <c r="E21" i="2"/>
  <c r="E19" i="2"/>
  <c r="E18" i="2"/>
  <c r="E16" i="2"/>
  <c r="E13" i="2"/>
  <c r="E12" i="2"/>
  <c r="D51" i="2"/>
  <c r="D49" i="2"/>
  <c r="D48" i="2"/>
  <c r="D44" i="2"/>
  <c r="D35" i="2"/>
  <c r="D34" i="2"/>
  <c r="D31" i="2"/>
  <c r="D29" i="2"/>
  <c r="D28" i="2"/>
  <c r="D27" i="2"/>
  <c r="D22" i="2"/>
  <c r="D21" i="2"/>
  <c r="D19" i="2"/>
  <c r="D18" i="2"/>
  <c r="D16" i="2"/>
  <c r="D13" i="2"/>
  <c r="D12" i="2"/>
  <c r="D10" i="2"/>
  <c r="E47" i="2"/>
  <c r="E43" i="2"/>
  <c r="E30" i="2"/>
  <c r="E17" i="2"/>
  <c r="B11" i="2"/>
  <c r="E5" i="2" l="1"/>
  <c r="E6" i="2"/>
  <c r="D11" i="2"/>
  <c r="E9" i="2"/>
  <c r="D33" i="2"/>
  <c r="D15" i="2"/>
  <c r="D30" i="2"/>
  <c r="E15" i="2"/>
  <c r="E24" i="2"/>
  <c r="E33" i="2"/>
  <c r="D43" i="2"/>
  <c r="E20" i="2"/>
  <c r="G6" i="2"/>
  <c r="G23" i="2" s="1"/>
  <c r="D17" i="2"/>
  <c r="D47" i="2"/>
  <c r="D20" i="2"/>
  <c r="D25" i="2"/>
  <c r="F6" i="2"/>
  <c r="F23" i="2" s="1"/>
  <c r="B6" i="2" l="1"/>
  <c r="D24" i="2"/>
  <c r="D42" i="2"/>
  <c r="E14" i="2"/>
  <c r="D14" i="2"/>
  <c r="D6" i="2" l="1"/>
  <c r="D5" i="2"/>
  <c r="B58" i="2"/>
  <c r="D58" i="2" s="1"/>
  <c r="E8" i="2"/>
  <c r="E11" i="2"/>
  <c r="E10" i="2"/>
</calcChain>
</file>

<file path=xl/sharedStrings.xml><?xml version="1.0" encoding="utf-8"?>
<sst xmlns="http://schemas.openxmlformats.org/spreadsheetml/2006/main" count="73" uniqueCount="64">
  <si>
    <t>Наименование доходов</t>
  </si>
  <si>
    <t>в том числе:</t>
  </si>
  <si>
    <t>- налог на доходы физических лиц</t>
  </si>
  <si>
    <t>- акцизы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</si>
  <si>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</si>
  <si>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</si>
  <si>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</si>
  <si>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Налоги на имущество</t>
  </si>
  <si>
    <t>Налог на имущество физических лиц</t>
  </si>
  <si>
    <t xml:space="preserve">Налог на имущество физических лиц, взимаемый по ставкам, применяемым к объектам налогообложения, расположенным в границах городских поселений  </t>
  </si>
  <si>
    <t>Транспортный налог</t>
  </si>
  <si>
    <t>Транспортный налог с организаций</t>
  </si>
  <si>
    <t>Транспортный налог с физических лиц</t>
  </si>
  <si>
    <t xml:space="preserve">Земельный налог                     </t>
  </si>
  <si>
    <t>Земельный налог с организаций, обладающих земельным участком, расположенным в границах городских  поселений</t>
  </si>
  <si>
    <t xml:space="preserve">Земельный налог с физических, обладающих земельным участком, расположенным в границах  городских  поселений          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</si>
  <si>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</si>
  <si>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</si>
  <si>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Доходы от сдачи в аренду имущества, находящегося в оперативном управлении органов управления  городских поселений и созданных ими учреждений (за исключением имущества муниципальных бюджетных и автономных учреждений)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</si>
  <si>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</si>
  <si>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городских 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</si>
  <si>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Прочие доходы от оказания платных услуг (работ) получателями средств бюджетов   городских поселений</t>
  </si>
  <si>
    <t xml:space="preserve">Доходы от продажи  материальных и нематериальных активов </t>
  </si>
  <si>
    <t>Доходы от реализации имущества, находящегося в собственности 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</si>
  <si>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</si>
  <si>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БЕЗВОЗМЕЗДНЫЕ ПОСТУПЛЕНИЯ</t>
  </si>
  <si>
    <t>Дотации бюджетам городских  поселений на выравнивание бюджетной обеспеченности</t>
  </si>
  <si>
    <t>Субвенции бюджетам субъектов Российской Федерации и муниципальных образований</t>
  </si>
  <si>
    <t>Субвенции бюджетам  городских поселений на осуществление первичного воинского учета на территориях, где отсутствуют военные комиссариаты</t>
  </si>
  <si>
    <t>Субвенции бюджетам городских поселений  на составление протоколов об административных нарушениях</t>
  </si>
  <si>
    <t>Субвенции бюджетам городских поселений,  передаваемые на осуществление полномочий по регулированию тарифов на перевозки пассажиров и багажа автомобильным и городским электрическим транспортом на поселенческих, районных и  межмуниципальных маршрутах городского, пригородного и междугородного сообщений</t>
  </si>
  <si>
    <t>Доходы, от использования имущества, находящегося в государственной и муниципальной собственности</t>
  </si>
  <si>
    <t xml:space="preserve">Доходы от оказания платных услуг (работ) </t>
  </si>
  <si>
    <t>НАЛОГОВЫЕ И НЕНАЛОГОВЫЕ ДОХОДЫ</t>
  </si>
  <si>
    <t xml:space="preserve">Всего доходов 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</si>
  <si>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</t>
  </si>
  <si>
    <t>Х</t>
  </si>
  <si>
    <t>Проект решения, тыс. руб.</t>
  </si>
  <si>
    <t>% в общем объеме доходов</t>
  </si>
  <si>
    <t>Доходы от продажи земельных участков, находящихся в собственности поселений (за исключением земельных участков муниципальных бюджетных и автономных учреждений</t>
  </si>
  <si>
    <t>Прочие безвозмездные поступления в бюджеты городских поселений</t>
  </si>
  <si>
    <t>Прочие межбюджетные трансферты, передаваемые бюджетам городских поселений</t>
  </si>
  <si>
    <t>Субвенции бюджетам городских поселений на осуществление полномочий по созданию и организации деятельности административных комиссий</t>
  </si>
  <si>
    <t>Субсидии бюджетам городских поселений на поддержку государственных программ субъектов РФ и муниципальных программ формирования современной городской среды</t>
  </si>
  <si>
    <t>прочие субсидии бюджетам городских поселений</t>
  </si>
  <si>
    <t xml:space="preserve"> налог на доходы физических лиц(налоговый агент)</t>
  </si>
  <si>
    <t>Проект решения 2020 год, тыс.руб.</t>
  </si>
  <si>
    <t>НЕНАЛОГОВЫЕ ДОХОДЫ</t>
  </si>
  <si>
    <t>НАЛОГОВЫЕ ДОХОДЫ</t>
  </si>
  <si>
    <t>2018 год (ожид.испол.), тыс.руб.</t>
  </si>
  <si>
    <t>Анализ доходов бюджета Полазненского городского поселения на 2019-2021 годы</t>
  </si>
  <si>
    <t xml:space="preserve">2019 год </t>
  </si>
  <si>
    <t>Проект решения 2021 год, тыс.руб.</t>
  </si>
  <si>
    <t>Прочие доходы от компенсации затрат</t>
  </si>
  <si>
    <t>ШТРАФЫ,САНКЦИИ,ВОЗМЕЩЕНИЕ УЩЕРБА</t>
  </si>
  <si>
    <t>Прочие поступления от денежных взысканий (штрафов) и ингых сумм в возмещении ущерба,зачисляемые в бюджеты городских поселений</t>
  </si>
  <si>
    <t>ПРОЧИЕ НЕНАЛОГОВЫЕ ДОХОДЫ</t>
  </si>
  <si>
    <t>Прочие неналоговые доходы бюджетов городских поселений</t>
  </si>
  <si>
    <t>Субвенции бюджетам городских поселений  на предоставление мер социальной поддержки отдельным категориям гр граждан,работающим  в государственных организациях Пермского края  и проживающим в сельской местности и поселках городского типа (рабочих поселках)</t>
  </si>
  <si>
    <t>Субвенции, передаваемые в бюджеты муниципальных районов (городских округов) на осуществление мероприятий по отлову безнадзорных животных, их транспортировке, учету и регистрации, содержанию, лечению, кастрации (стерилизации), эвтаназии, утилизации</t>
  </si>
  <si>
    <t>Субвенции бюджетам городских поселений на обеспечение развития и укрепления материально технической базы муниципальных домов культуры</t>
  </si>
  <si>
    <t>% к ожид. испол. 2018 года</t>
  </si>
  <si>
    <t>Дотации из районного ФФПП края</t>
  </si>
  <si>
    <t>Приложени к Заключению  на проект решения  «О бюджете Полазненского городского поселения на 2019-2021» от 19.11.2019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</si>
</sst>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39">
    <xf numFmtId="0" fontId="0" fillId="0" borderId="0" xfId="0"/>
    <xf numFmtId="0" fontId="0" fillId="0" borderId="0" xfId="0" applyAlignment="1">
      <alignment vertical="justify"/>
    </xf>
    <xf numFmtId="0" fontId="2" fillId="0" borderId="1" xfId="0" applyFont="1" applyBorder="1" applyAlignment="1">
      <alignment vertical="distributed" wrapText="1"/>
    </xf>
    <xf numFmtId="164" fontId="2" fillId="0" borderId="1" xfId="0" applyNumberFormat="1" applyFont="1" applyBorder="1" applyAlignment="1">
      <alignment vertical="distributed" wrapText="1"/>
    </xf>
    <xf numFmtId="0" fontId="2" fillId="0" borderId="1" xfId="0" applyFont="1" applyBorder="1" applyAlignment="1">
      <alignment vertical="distributed"/>
    </xf>
    <xf numFmtId="0" fontId="0" fillId="0" borderId="0" xfId="0" applyAlignment="1">
      <alignment vertical="distributed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distributed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distributed" wrapText="1"/>
    </xf>
    <xf numFmtId="0" fontId="2" fillId="0" borderId="1" xfId="0" applyFont="1" applyBorder="1" applyAlignment="1">
      <alignment vertical="distributed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distributed"/>
    </xf>
    <xf numFmtId="0" fontId="0" fillId="2" borderId="0" xfId="0" applyFill="1"/>
    <xf numFmtId="164" fontId="2" fillId="0" borderId="1" xfId="0" applyNumberFormat="1" applyFont="1" applyBorder="1" applyAlignment="1">
      <alignment horizontal="right" vertical="distributed" wrapText="1"/>
    </xf>
    <xf numFmtId="164" fontId="0" fillId="0" borderId="0" xfId="0" applyNumberFormat="1" applyAlignment="1">
      <alignment vertical="distributed"/>
    </xf>
    <xf numFmtId="164" fontId="0" fillId="0" borderId="0" xfId="0" applyNumberFormat="1"/>
    <xf numFmtId="16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distributed" wrapText="1"/>
    </xf>
    <xf numFmtId="4" fontId="0" fillId="0" borderId="0" xfId="0" applyNumberFormat="1"/>
    <xf numFmtId="0" fontId="2" fillId="0" borderId="1" xfId="0" applyFont="1" applyBorder="1" applyAlignment="1">
      <alignment vertical="top" wrapText="1"/>
    </xf>
    <xf numFmtId="164" fontId="6" fillId="2" borderId="1" xfId="0" applyNumberFormat="1" applyFont="1" applyFill="1" applyBorder="1" applyAlignment="1">
      <alignment vertical="distributed"/>
    </xf>
    <xf numFmtId="164" fontId="6" fillId="2" borderId="1" xfId="0" applyNumberFormat="1" applyFont="1" applyFill="1" applyBorder="1" applyAlignment="1">
      <alignment vertical="distributed" wrapText="1"/>
    </xf>
    <xf numFmtId="164" fontId="6" fillId="0" borderId="1" xfId="0" applyNumberFormat="1" applyFont="1" applyBorder="1" applyAlignment="1">
      <alignment horizontal="right" vertical="distributed" wrapText="1"/>
    </xf>
    <xf numFmtId="0" fontId="3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vertical="distributed" wrapText="1"/>
    </xf>
    <xf numFmtId="164" fontId="6" fillId="0" borderId="1" xfId="0" applyNumberFormat="1" applyFont="1" applyBorder="1" applyAlignment="1">
      <alignment vertical="distributed" wrapText="1"/>
    </xf>
    <xf numFmtId="0" fontId="2" fillId="0" borderId="0" xfId="0" applyFont="1" applyBorder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3">
    <cellStyle name="Обычный" xfId="0" builtinId="0"/>
    <cellStyle name="Обычный 13" xfId="2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tabSelected="1" zoomScaleNormal="100" workbookViewId="0">
      <selection activeCell="A2" sqref="A2:G2"/>
    </sheetView>
  </sheetViews>
  <sheetFormatPr defaultRowHeight="14.4" x14ac:dyDescent="0.3"/>
  <cols>
    <col min="1" max="1" width="56.33203125" style="1" customWidth="1"/>
    <col min="2" max="2" width="12.44140625" customWidth="1"/>
    <col min="3" max="3" width="15" customWidth="1"/>
    <col min="4" max="4" width="12.109375" customWidth="1"/>
    <col min="5" max="5" width="8.33203125" customWidth="1"/>
    <col min="6" max="6" width="13.88671875" customWidth="1"/>
    <col min="7" max="7" width="15.109375" customWidth="1"/>
  </cols>
  <sheetData>
    <row r="1" spans="1:16" ht="49.2" customHeight="1" x14ac:dyDescent="0.3">
      <c r="F1" s="31" t="s">
        <v>63</v>
      </c>
      <c r="G1" s="31"/>
    </row>
    <row r="2" spans="1:16" ht="18" x14ac:dyDescent="0.35">
      <c r="A2" s="35" t="s">
        <v>50</v>
      </c>
      <c r="B2" s="35"/>
      <c r="C2" s="35"/>
      <c r="D2" s="35"/>
      <c r="E2" s="35"/>
      <c r="F2" s="35"/>
      <c r="G2" s="35"/>
    </row>
    <row r="3" spans="1:16" ht="15" customHeight="1" x14ac:dyDescent="0.3">
      <c r="A3" s="32" t="s">
        <v>0</v>
      </c>
      <c r="B3" s="32" t="s">
        <v>49</v>
      </c>
      <c r="C3" s="32" t="s">
        <v>51</v>
      </c>
      <c r="D3" s="32"/>
      <c r="E3" s="32"/>
      <c r="F3" s="33" t="s">
        <v>46</v>
      </c>
      <c r="G3" s="33" t="s">
        <v>52</v>
      </c>
      <c r="J3" s="6"/>
      <c r="K3" s="6"/>
      <c r="L3" s="6"/>
      <c r="M3" s="6"/>
      <c r="N3" s="6"/>
      <c r="O3" s="6"/>
      <c r="P3" s="6"/>
    </row>
    <row r="4" spans="1:16" ht="39.6" x14ac:dyDescent="0.3">
      <c r="A4" s="32"/>
      <c r="B4" s="32"/>
      <c r="C4" s="9" t="s">
        <v>37</v>
      </c>
      <c r="D4" s="9" t="s">
        <v>61</v>
      </c>
      <c r="E4" s="7" t="s">
        <v>38</v>
      </c>
      <c r="F4" s="34"/>
      <c r="G4" s="34"/>
      <c r="J4" s="36"/>
      <c r="K4" s="37"/>
      <c r="L4" s="38"/>
      <c r="M4" s="38"/>
      <c r="N4" s="38"/>
      <c r="O4" s="37"/>
      <c r="P4" s="37"/>
    </row>
    <row r="5" spans="1:16" ht="27" customHeight="1" x14ac:dyDescent="0.3">
      <c r="A5" s="29" t="s">
        <v>33</v>
      </c>
      <c r="B5" s="30">
        <v>69727.100000000006</v>
      </c>
      <c r="C5" s="30">
        <v>64850</v>
      </c>
      <c r="D5" s="30">
        <f>C5/B5*100</f>
        <v>93.005445515445203</v>
      </c>
      <c r="E5" s="30">
        <f>C5/C58*100</f>
        <v>96.554701923649574</v>
      </c>
      <c r="F5" s="30">
        <v>64850</v>
      </c>
      <c r="G5" s="30">
        <v>64850</v>
      </c>
      <c r="J5" s="36"/>
      <c r="K5" s="37"/>
      <c r="L5" s="19"/>
      <c r="M5" s="13"/>
      <c r="N5" s="13"/>
      <c r="O5" s="37"/>
      <c r="P5" s="37"/>
    </row>
    <row r="6" spans="1:16" ht="27" customHeight="1" x14ac:dyDescent="0.3">
      <c r="A6" s="29" t="s">
        <v>48</v>
      </c>
      <c r="B6" s="30">
        <f>B8+B9+B10+B11+B14</f>
        <v>64844.4</v>
      </c>
      <c r="C6" s="30">
        <f>C8+C9+C10+C11+C14</f>
        <v>60350</v>
      </c>
      <c r="D6" s="30">
        <f>C6/B6*100</f>
        <v>93.068946585981209</v>
      </c>
      <c r="E6" s="30">
        <f>C6/C58*100</f>
        <v>89.85468405693527</v>
      </c>
      <c r="F6" s="30">
        <f t="shared" ref="F6:G6" si="0">F8+F9+F10+F11+F14</f>
        <v>60350</v>
      </c>
      <c r="G6" s="30">
        <f t="shared" si="0"/>
        <v>60350</v>
      </c>
      <c r="J6" s="20"/>
      <c r="K6" s="21"/>
      <c r="L6" s="19"/>
      <c r="M6" s="19"/>
      <c r="N6" s="19"/>
      <c r="O6" s="19"/>
      <c r="P6" s="21"/>
    </row>
    <row r="7" spans="1:16" x14ac:dyDescent="0.3">
      <c r="A7" s="2" t="s">
        <v>1</v>
      </c>
      <c r="B7" s="3"/>
      <c r="C7" s="3"/>
      <c r="D7" s="3"/>
      <c r="E7" s="3"/>
      <c r="F7" s="3"/>
      <c r="G7" s="3"/>
      <c r="J7" s="12"/>
    </row>
    <row r="8" spans="1:16" x14ac:dyDescent="0.3">
      <c r="A8" s="2" t="s">
        <v>45</v>
      </c>
      <c r="B8" s="3">
        <v>25800</v>
      </c>
      <c r="C8" s="3">
        <v>25000</v>
      </c>
      <c r="D8" s="3">
        <f>C8/B8*100</f>
        <v>96.899224806201545</v>
      </c>
      <c r="E8" s="3">
        <f>C8/C58*100</f>
        <v>37.222321481746171</v>
      </c>
      <c r="F8" s="3">
        <v>25000</v>
      </c>
      <c r="G8" s="3">
        <v>25000</v>
      </c>
      <c r="J8" s="12"/>
      <c r="M8" s="18"/>
    </row>
    <row r="9" spans="1:16" x14ac:dyDescent="0.3">
      <c r="A9" s="11" t="s">
        <v>2</v>
      </c>
      <c r="B9" s="3">
        <v>500</v>
      </c>
      <c r="C9" s="3">
        <v>150</v>
      </c>
      <c r="D9" s="3">
        <v>0</v>
      </c>
      <c r="E9" s="3">
        <f>C9/C58*100</f>
        <v>0.22333392889047704</v>
      </c>
      <c r="F9" s="3">
        <v>150</v>
      </c>
      <c r="G9" s="3">
        <v>150</v>
      </c>
      <c r="J9" s="12"/>
    </row>
    <row r="10" spans="1:16" x14ac:dyDescent="0.3">
      <c r="A10" s="2" t="s">
        <v>3</v>
      </c>
      <c r="B10" s="3">
        <v>1700</v>
      </c>
      <c r="C10" s="3">
        <v>1600</v>
      </c>
      <c r="D10" s="3">
        <f t="shared" ref="D10:D51" si="1">C10/B10*100</f>
        <v>94.117647058823522</v>
      </c>
      <c r="E10" s="3">
        <f>C10/C58*100</f>
        <v>2.3822285748317551</v>
      </c>
      <c r="F10" s="3">
        <v>1600</v>
      </c>
      <c r="G10" s="3">
        <v>1600</v>
      </c>
      <c r="J10" s="12"/>
    </row>
    <row r="11" spans="1:16" x14ac:dyDescent="0.3">
      <c r="A11" s="2" t="s">
        <v>4</v>
      </c>
      <c r="B11" s="3">
        <f>B12+B13</f>
        <v>621</v>
      </c>
      <c r="C11" s="3">
        <f>C12+C13</f>
        <v>600</v>
      </c>
      <c r="D11" s="3">
        <f t="shared" si="1"/>
        <v>96.618357487922708</v>
      </c>
      <c r="E11" s="3">
        <f>C11/C58*100</f>
        <v>0.89333571556190816</v>
      </c>
      <c r="F11" s="3">
        <v>600</v>
      </c>
      <c r="G11" s="3">
        <v>600</v>
      </c>
      <c r="J11" s="12"/>
    </row>
    <row r="12" spans="1:16" ht="26.4" x14ac:dyDescent="0.3">
      <c r="A12" s="2" t="s">
        <v>5</v>
      </c>
      <c r="B12" s="3">
        <v>600</v>
      </c>
      <c r="C12" s="3">
        <v>600</v>
      </c>
      <c r="D12" s="3">
        <f t="shared" si="1"/>
        <v>100</v>
      </c>
      <c r="E12" s="3">
        <f>C12/60487*100</f>
        <v>0.99194868318812301</v>
      </c>
      <c r="F12" s="3">
        <v>600</v>
      </c>
      <c r="G12" s="3">
        <v>600</v>
      </c>
      <c r="J12" s="12"/>
    </row>
    <row r="13" spans="1:16" ht="15.75" customHeight="1" x14ac:dyDescent="0.3">
      <c r="A13" s="2" t="s">
        <v>6</v>
      </c>
      <c r="B13" s="3">
        <v>21</v>
      </c>
      <c r="C13" s="3">
        <v>0</v>
      </c>
      <c r="D13" s="3">
        <f t="shared" si="1"/>
        <v>0</v>
      </c>
      <c r="E13" s="3">
        <f t="shared" ref="E13:E51" si="2">C13/60487*100</f>
        <v>0</v>
      </c>
      <c r="F13" s="3">
        <v>0</v>
      </c>
      <c r="G13" s="3">
        <v>0</v>
      </c>
      <c r="J13" s="12"/>
    </row>
    <row r="14" spans="1:16" x14ac:dyDescent="0.3">
      <c r="A14" s="2" t="s">
        <v>7</v>
      </c>
      <c r="B14" s="3">
        <v>36223.4</v>
      </c>
      <c r="C14" s="3">
        <v>33000</v>
      </c>
      <c r="D14" s="3">
        <f t="shared" si="1"/>
        <v>91.101332287968546</v>
      </c>
      <c r="E14" s="3">
        <f t="shared" si="2"/>
        <v>54.55717757534677</v>
      </c>
      <c r="F14" s="3">
        <v>33000</v>
      </c>
      <c r="G14" s="3">
        <v>33000</v>
      </c>
      <c r="J14" s="12"/>
    </row>
    <row r="15" spans="1:16" x14ac:dyDescent="0.3">
      <c r="A15" s="2" t="s">
        <v>8</v>
      </c>
      <c r="B15" s="3">
        <v>12523.4</v>
      </c>
      <c r="C15" s="3">
        <v>11000</v>
      </c>
      <c r="D15" s="3">
        <f t="shared" si="1"/>
        <v>87.835571809572485</v>
      </c>
      <c r="E15" s="3">
        <f t="shared" si="2"/>
        <v>18.185725858448922</v>
      </c>
      <c r="F15" s="3">
        <v>11000</v>
      </c>
      <c r="G15" s="3">
        <v>11000</v>
      </c>
      <c r="J15" s="12"/>
    </row>
    <row r="16" spans="1:16" ht="39.6" customHeight="1" x14ac:dyDescent="0.3">
      <c r="A16" s="2" t="s">
        <v>9</v>
      </c>
      <c r="B16" s="3">
        <v>12523.4</v>
      </c>
      <c r="C16" s="3">
        <v>11000</v>
      </c>
      <c r="D16" s="3">
        <f t="shared" si="1"/>
        <v>87.835571809572485</v>
      </c>
      <c r="E16" s="3">
        <f t="shared" si="2"/>
        <v>18.185725858448922</v>
      </c>
      <c r="F16" s="3">
        <v>11000</v>
      </c>
      <c r="G16" s="3">
        <v>11000</v>
      </c>
      <c r="J16" s="12"/>
    </row>
    <row r="17" spans="1:10" x14ac:dyDescent="0.3">
      <c r="A17" s="2" t="s">
        <v>10</v>
      </c>
      <c r="B17" s="3">
        <v>11500</v>
      </c>
      <c r="C17" s="3">
        <f>C18+C19</f>
        <v>11500</v>
      </c>
      <c r="D17" s="3">
        <f t="shared" si="1"/>
        <v>100</v>
      </c>
      <c r="E17" s="3">
        <f t="shared" si="2"/>
        <v>19.012349761105693</v>
      </c>
      <c r="F17" s="3">
        <f t="shared" ref="F17" si="3">F18+F19</f>
        <v>11500</v>
      </c>
      <c r="G17" s="3">
        <v>11500</v>
      </c>
      <c r="J17" s="12"/>
    </row>
    <row r="18" spans="1:10" x14ac:dyDescent="0.3">
      <c r="A18" s="2" t="s">
        <v>11</v>
      </c>
      <c r="B18" s="3">
        <v>4800</v>
      </c>
      <c r="C18" s="3">
        <v>4500</v>
      </c>
      <c r="D18" s="3">
        <f t="shared" si="1"/>
        <v>93.75</v>
      </c>
      <c r="E18" s="3">
        <f t="shared" si="2"/>
        <v>7.4396151239109223</v>
      </c>
      <c r="F18" s="3">
        <v>4500</v>
      </c>
      <c r="G18" s="3">
        <v>4500</v>
      </c>
      <c r="J18" s="12"/>
    </row>
    <row r="19" spans="1:10" x14ac:dyDescent="0.3">
      <c r="A19" s="2" t="s">
        <v>12</v>
      </c>
      <c r="B19" s="3">
        <v>8200</v>
      </c>
      <c r="C19" s="3">
        <v>7000</v>
      </c>
      <c r="D19" s="3">
        <f t="shared" si="1"/>
        <v>85.365853658536579</v>
      </c>
      <c r="E19" s="3">
        <f t="shared" si="2"/>
        <v>11.572734637194769</v>
      </c>
      <c r="F19" s="3">
        <v>7000</v>
      </c>
      <c r="G19" s="3">
        <v>7000</v>
      </c>
      <c r="J19" s="12"/>
    </row>
    <row r="20" spans="1:10" x14ac:dyDescent="0.3">
      <c r="A20" s="2" t="s">
        <v>13</v>
      </c>
      <c r="B20" s="3">
        <v>12200</v>
      </c>
      <c r="C20" s="3">
        <v>10500</v>
      </c>
      <c r="D20" s="3">
        <f t="shared" si="1"/>
        <v>86.065573770491795</v>
      </c>
      <c r="E20" s="3">
        <f t="shared" si="2"/>
        <v>17.359101955792152</v>
      </c>
      <c r="F20" s="3">
        <v>10500</v>
      </c>
      <c r="G20" s="3">
        <v>10500</v>
      </c>
      <c r="J20" s="12"/>
    </row>
    <row r="21" spans="1:10" ht="26.4" x14ac:dyDescent="0.3">
      <c r="A21" s="2" t="s">
        <v>14</v>
      </c>
      <c r="B21" s="3">
        <v>7500</v>
      </c>
      <c r="C21" s="3">
        <v>6000</v>
      </c>
      <c r="D21" s="3">
        <f t="shared" si="1"/>
        <v>80</v>
      </c>
      <c r="E21" s="3">
        <f t="shared" si="2"/>
        <v>9.9194868318812297</v>
      </c>
      <c r="F21" s="3">
        <v>6000</v>
      </c>
      <c r="G21" s="3">
        <v>6000</v>
      </c>
      <c r="J21" s="12"/>
    </row>
    <row r="22" spans="1:10" ht="26.4" x14ac:dyDescent="0.3">
      <c r="A22" s="2" t="s">
        <v>15</v>
      </c>
      <c r="B22" s="3">
        <v>4700</v>
      </c>
      <c r="C22" s="3">
        <v>4500</v>
      </c>
      <c r="D22" s="3">
        <f t="shared" si="1"/>
        <v>95.744680851063833</v>
      </c>
      <c r="E22" s="3">
        <f t="shared" si="2"/>
        <v>7.4396151239109223</v>
      </c>
      <c r="F22" s="3">
        <v>4500</v>
      </c>
      <c r="G22" s="3">
        <v>4500</v>
      </c>
      <c r="J22" s="12"/>
    </row>
    <row r="23" spans="1:10" ht="21.6" customHeight="1" x14ac:dyDescent="0.3">
      <c r="A23" s="29" t="s">
        <v>47</v>
      </c>
      <c r="B23" s="30">
        <f>B24+B30+B33+B38</f>
        <v>4882.6000000000004</v>
      </c>
      <c r="C23" s="30">
        <f>C24+C30+C33+C38</f>
        <v>4500</v>
      </c>
      <c r="D23" s="30">
        <f>C23/B23*100</f>
        <v>92.164010977757755</v>
      </c>
      <c r="E23" s="30">
        <f>C23/C58*100</f>
        <v>6.7000178667143109</v>
      </c>
      <c r="F23" s="30">
        <f>F5-F6</f>
        <v>4500</v>
      </c>
      <c r="G23" s="30">
        <f>G5-G6</f>
        <v>4500</v>
      </c>
      <c r="J23" s="28"/>
    </row>
    <row r="24" spans="1:10" ht="26.4" x14ac:dyDescent="0.3">
      <c r="A24" s="2" t="s">
        <v>31</v>
      </c>
      <c r="B24" s="3">
        <v>255.1</v>
      </c>
      <c r="C24" s="3">
        <v>3700</v>
      </c>
      <c r="D24" s="3">
        <f t="shared" si="1"/>
        <v>1450.4116032928264</v>
      </c>
      <c r="E24" s="3">
        <f t="shared" si="2"/>
        <v>6.1170168796600919</v>
      </c>
      <c r="F24" s="3">
        <v>3700</v>
      </c>
      <c r="G24" s="3">
        <v>3700</v>
      </c>
    </row>
    <row r="25" spans="1:10" ht="66" x14ac:dyDescent="0.3">
      <c r="A25" s="2" t="s">
        <v>16</v>
      </c>
      <c r="B25" s="3">
        <v>10.199999999999999</v>
      </c>
      <c r="C25" s="3">
        <v>3500</v>
      </c>
      <c r="D25" s="3">
        <f t="shared" si="1"/>
        <v>34313.725490196084</v>
      </c>
      <c r="E25" s="3">
        <f>C25/60487*100</f>
        <v>5.7863673185973843</v>
      </c>
      <c r="F25" s="3">
        <v>3500</v>
      </c>
      <c r="G25" s="3">
        <v>3500</v>
      </c>
    </row>
    <row r="26" spans="1:10" ht="54" customHeight="1" x14ac:dyDescent="0.3">
      <c r="A26" s="2" t="s">
        <v>17</v>
      </c>
      <c r="B26" s="3">
        <v>-956.5</v>
      </c>
      <c r="C26" s="3">
        <v>2500</v>
      </c>
      <c r="D26" s="3">
        <v>0</v>
      </c>
      <c r="E26" s="3">
        <f t="shared" si="2"/>
        <v>4.1331195132838463</v>
      </c>
      <c r="F26" s="3">
        <v>2500</v>
      </c>
      <c r="G26" s="3">
        <v>2500</v>
      </c>
    </row>
    <row r="27" spans="1:10" ht="52.8" x14ac:dyDescent="0.3">
      <c r="A27" s="2" t="s">
        <v>18</v>
      </c>
      <c r="B27" s="3">
        <v>966.7</v>
      </c>
      <c r="C27" s="3">
        <v>1000</v>
      </c>
      <c r="D27" s="3">
        <f t="shared" si="1"/>
        <v>103.44470880314472</v>
      </c>
      <c r="E27" s="3">
        <f t="shared" si="2"/>
        <v>1.6532478053135384</v>
      </c>
      <c r="F27" s="3">
        <v>1000</v>
      </c>
      <c r="G27" s="3">
        <v>1000</v>
      </c>
    </row>
    <row r="28" spans="1:10" ht="66" x14ac:dyDescent="0.3">
      <c r="A28" s="2" t="s">
        <v>19</v>
      </c>
      <c r="B28" s="3">
        <v>244.9</v>
      </c>
      <c r="C28" s="3">
        <v>200</v>
      </c>
      <c r="D28" s="3">
        <f t="shared" si="1"/>
        <v>81.665986116782364</v>
      </c>
      <c r="E28" s="3">
        <f t="shared" si="2"/>
        <v>0.33064956106270765</v>
      </c>
      <c r="F28" s="3">
        <v>200</v>
      </c>
      <c r="G28" s="3">
        <v>200</v>
      </c>
    </row>
    <row r="29" spans="1:10" ht="53.25" customHeight="1" x14ac:dyDescent="0.3">
      <c r="A29" s="2" t="s">
        <v>20</v>
      </c>
      <c r="B29" s="3">
        <v>244.9</v>
      </c>
      <c r="C29" s="3">
        <v>200</v>
      </c>
      <c r="D29" s="3">
        <f t="shared" si="1"/>
        <v>81.665986116782364</v>
      </c>
      <c r="E29" s="3">
        <f t="shared" si="2"/>
        <v>0.33064956106270765</v>
      </c>
      <c r="F29" s="3">
        <v>200</v>
      </c>
      <c r="G29" s="3">
        <v>200</v>
      </c>
    </row>
    <row r="30" spans="1:10" x14ac:dyDescent="0.3">
      <c r="A30" s="29" t="s">
        <v>32</v>
      </c>
      <c r="B30" s="30">
        <v>300</v>
      </c>
      <c r="C30" s="30">
        <f>C31</f>
        <v>100</v>
      </c>
      <c r="D30" s="30">
        <f t="shared" si="1"/>
        <v>33.333333333333329</v>
      </c>
      <c r="E30" s="30">
        <f t="shared" si="2"/>
        <v>0.16532478053135383</v>
      </c>
      <c r="F30" s="30">
        <f t="shared" ref="F30:G30" si="4">F31</f>
        <v>100</v>
      </c>
      <c r="G30" s="30">
        <f t="shared" si="4"/>
        <v>100</v>
      </c>
    </row>
    <row r="31" spans="1:10" ht="26.4" x14ac:dyDescent="0.3">
      <c r="A31" s="2" t="s">
        <v>21</v>
      </c>
      <c r="B31" s="3">
        <v>100</v>
      </c>
      <c r="C31" s="3">
        <v>100</v>
      </c>
      <c r="D31" s="3">
        <f t="shared" si="1"/>
        <v>100</v>
      </c>
      <c r="E31" s="3">
        <f t="shared" si="2"/>
        <v>0.16532478053135383</v>
      </c>
      <c r="F31" s="3">
        <v>100</v>
      </c>
      <c r="G31" s="3">
        <v>100</v>
      </c>
      <c r="I31" s="18"/>
    </row>
    <row r="32" spans="1:10" x14ac:dyDescent="0.3">
      <c r="A32" s="22" t="s">
        <v>53</v>
      </c>
      <c r="B32" s="3">
        <v>200</v>
      </c>
      <c r="C32" s="3">
        <v>0</v>
      </c>
      <c r="D32" s="3">
        <f t="shared" si="1"/>
        <v>0</v>
      </c>
      <c r="E32" s="3">
        <f t="shared" si="2"/>
        <v>0</v>
      </c>
      <c r="F32" s="3">
        <v>0</v>
      </c>
      <c r="G32" s="3"/>
      <c r="I32" s="18"/>
    </row>
    <row r="33" spans="1:7" ht="26.4" x14ac:dyDescent="0.3">
      <c r="A33" s="29" t="s">
        <v>22</v>
      </c>
      <c r="B33" s="30">
        <v>4160.5</v>
      </c>
      <c r="C33" s="30">
        <v>700</v>
      </c>
      <c r="D33" s="30">
        <f t="shared" si="1"/>
        <v>16.824900853262829</v>
      </c>
      <c r="E33" s="30">
        <f t="shared" si="2"/>
        <v>1.1572734637194768</v>
      </c>
      <c r="F33" s="30">
        <v>700</v>
      </c>
      <c r="G33" s="30">
        <v>700</v>
      </c>
    </row>
    <row r="34" spans="1:7" ht="66" x14ac:dyDescent="0.3">
      <c r="A34" s="2" t="s">
        <v>23</v>
      </c>
      <c r="B34" s="3">
        <v>250</v>
      </c>
      <c r="C34" s="3">
        <v>0</v>
      </c>
      <c r="D34" s="3">
        <f t="shared" si="1"/>
        <v>0</v>
      </c>
      <c r="E34" s="3">
        <f t="shared" si="2"/>
        <v>0</v>
      </c>
      <c r="F34" s="3">
        <v>0</v>
      </c>
      <c r="G34" s="3">
        <v>0</v>
      </c>
    </row>
    <row r="35" spans="1:7" ht="39.75" customHeight="1" x14ac:dyDescent="0.3">
      <c r="A35" s="2" t="s">
        <v>24</v>
      </c>
      <c r="B35" s="3">
        <v>1880.5</v>
      </c>
      <c r="C35" s="3">
        <v>500</v>
      </c>
      <c r="D35" s="3">
        <f t="shared" si="1"/>
        <v>26.588673225206062</v>
      </c>
      <c r="E35" s="3">
        <f t="shared" si="2"/>
        <v>0.82662390265676922</v>
      </c>
      <c r="F35" s="3">
        <v>500</v>
      </c>
      <c r="G35" s="3">
        <v>500</v>
      </c>
    </row>
    <row r="36" spans="1:7" ht="40.799999999999997" customHeight="1" x14ac:dyDescent="0.3">
      <c r="A36" s="10" t="s">
        <v>39</v>
      </c>
      <c r="B36" s="3">
        <v>1830.5</v>
      </c>
      <c r="C36" s="3">
        <v>0</v>
      </c>
      <c r="D36" s="3">
        <f t="shared" si="1"/>
        <v>0</v>
      </c>
      <c r="E36" s="3">
        <f t="shared" si="2"/>
        <v>0</v>
      </c>
      <c r="F36" s="3">
        <v>0</v>
      </c>
      <c r="G36" s="3">
        <v>0</v>
      </c>
    </row>
    <row r="37" spans="1:7" ht="30" customHeight="1" x14ac:dyDescent="0.3">
      <c r="A37" s="2" t="s">
        <v>35</v>
      </c>
      <c r="B37" s="3">
        <v>200</v>
      </c>
      <c r="C37" s="3">
        <v>200</v>
      </c>
      <c r="D37" s="3">
        <f t="shared" si="1"/>
        <v>100</v>
      </c>
      <c r="E37" s="3">
        <f t="shared" si="2"/>
        <v>0.33064956106270765</v>
      </c>
      <c r="F37" s="3">
        <v>200</v>
      </c>
      <c r="G37" s="3">
        <v>200</v>
      </c>
    </row>
    <row r="38" spans="1:7" ht="21.6" customHeight="1" x14ac:dyDescent="0.3">
      <c r="A38" s="29" t="s">
        <v>54</v>
      </c>
      <c r="B38" s="30">
        <v>167</v>
      </c>
      <c r="C38" s="30">
        <v>0</v>
      </c>
      <c r="D38" s="30">
        <f t="shared" si="1"/>
        <v>0</v>
      </c>
      <c r="E38" s="30">
        <f t="shared" si="2"/>
        <v>0</v>
      </c>
      <c r="F38" s="30">
        <v>0</v>
      </c>
      <c r="G38" s="30">
        <v>0</v>
      </c>
    </row>
    <row r="39" spans="1:7" ht="28.8" customHeight="1" x14ac:dyDescent="0.3">
      <c r="A39" s="24" t="s">
        <v>55</v>
      </c>
      <c r="B39" s="3">
        <v>167</v>
      </c>
      <c r="C39" s="3">
        <v>0</v>
      </c>
      <c r="D39" s="3">
        <f t="shared" si="1"/>
        <v>0</v>
      </c>
      <c r="E39" s="3">
        <f t="shared" si="2"/>
        <v>0</v>
      </c>
      <c r="F39" s="3">
        <v>0</v>
      </c>
      <c r="G39" s="3">
        <v>0</v>
      </c>
    </row>
    <row r="40" spans="1:7" ht="21.6" customHeight="1" x14ac:dyDescent="0.3">
      <c r="A40" s="29" t="s">
        <v>56</v>
      </c>
      <c r="B40" s="30">
        <v>0</v>
      </c>
      <c r="C40" s="30">
        <v>0</v>
      </c>
      <c r="D40" s="30">
        <v>0</v>
      </c>
      <c r="E40" s="30">
        <f t="shared" si="2"/>
        <v>0</v>
      </c>
      <c r="F40" s="30">
        <v>0</v>
      </c>
      <c r="G40" s="30">
        <v>0</v>
      </c>
    </row>
    <row r="41" spans="1:7" ht="24" customHeight="1" x14ac:dyDescent="0.3">
      <c r="A41" s="22" t="s">
        <v>57</v>
      </c>
      <c r="B41" s="3">
        <v>0</v>
      </c>
      <c r="C41" s="3">
        <v>0</v>
      </c>
      <c r="D41" s="3">
        <v>0</v>
      </c>
      <c r="E41" s="3">
        <f t="shared" si="2"/>
        <v>0</v>
      </c>
      <c r="F41" s="3">
        <v>0</v>
      </c>
      <c r="G41" s="3">
        <v>0</v>
      </c>
    </row>
    <row r="42" spans="1:7" ht="20.25" customHeight="1" x14ac:dyDescent="0.3">
      <c r="A42" s="29" t="s">
        <v>25</v>
      </c>
      <c r="B42" s="30">
        <v>19088.5</v>
      </c>
      <c r="C42" s="30">
        <v>2314</v>
      </c>
      <c r="D42" s="30">
        <f t="shared" si="1"/>
        <v>12.12248212274406</v>
      </c>
      <c r="E42" s="30">
        <f>C42/60487*100</f>
        <v>3.8256154214955278</v>
      </c>
      <c r="F42" s="30">
        <v>2312.9</v>
      </c>
      <c r="G42" s="30">
        <v>2305.3000000000002</v>
      </c>
    </row>
    <row r="43" spans="1:7" ht="24.75" customHeight="1" x14ac:dyDescent="0.3">
      <c r="A43" s="2" t="s">
        <v>26</v>
      </c>
      <c r="B43" s="3">
        <v>4081.7</v>
      </c>
      <c r="C43" s="3">
        <v>1614.3</v>
      </c>
      <c r="D43" s="3">
        <f t="shared" si="1"/>
        <v>39.549697429992406</v>
      </c>
      <c r="E43" s="3">
        <f t="shared" si="2"/>
        <v>2.6688379321176452</v>
      </c>
      <c r="F43" s="3">
        <v>1613.2</v>
      </c>
      <c r="G43" s="3">
        <v>1605.6</v>
      </c>
    </row>
    <row r="44" spans="1:7" x14ac:dyDescent="0.3">
      <c r="A44" s="2" t="s">
        <v>62</v>
      </c>
      <c r="B44" s="3">
        <v>4081.7</v>
      </c>
      <c r="C44" s="3">
        <v>1614.3</v>
      </c>
      <c r="D44" s="3">
        <f t="shared" si="1"/>
        <v>39.549697429992406</v>
      </c>
      <c r="E44" s="3">
        <f t="shared" si="2"/>
        <v>2.6688379321176452</v>
      </c>
      <c r="F44" s="3">
        <v>1613.2</v>
      </c>
      <c r="G44" s="3">
        <v>1605.6</v>
      </c>
    </row>
    <row r="45" spans="1:7" ht="39.6" x14ac:dyDescent="0.3">
      <c r="A45" s="11" t="s">
        <v>43</v>
      </c>
      <c r="B45" s="3">
        <v>4375.5</v>
      </c>
      <c r="C45" s="3">
        <v>0</v>
      </c>
      <c r="D45" s="16" t="s">
        <v>36</v>
      </c>
      <c r="E45" s="16" t="s">
        <v>36</v>
      </c>
      <c r="F45" s="16">
        <v>0</v>
      </c>
      <c r="G45" s="16">
        <v>0</v>
      </c>
    </row>
    <row r="46" spans="1:7" x14ac:dyDescent="0.3">
      <c r="A46" s="11" t="s">
        <v>44</v>
      </c>
      <c r="B46" s="3">
        <v>1239</v>
      </c>
      <c r="C46" s="3">
        <v>0</v>
      </c>
      <c r="D46" s="16" t="s">
        <v>36</v>
      </c>
      <c r="E46" s="16" t="s">
        <v>36</v>
      </c>
      <c r="F46" s="16">
        <v>0</v>
      </c>
      <c r="G46" s="16">
        <v>0</v>
      </c>
    </row>
    <row r="47" spans="1:7" ht="27.75" customHeight="1" x14ac:dyDescent="0.3">
      <c r="A47" s="11" t="s">
        <v>27</v>
      </c>
      <c r="B47" s="3">
        <v>1189.8</v>
      </c>
      <c r="C47" s="3">
        <v>699</v>
      </c>
      <c r="D47" s="3">
        <f t="shared" si="1"/>
        <v>58.74936964195664</v>
      </c>
      <c r="E47" s="3">
        <f t="shared" si="2"/>
        <v>1.1556202159141633</v>
      </c>
      <c r="F47" s="3">
        <v>699.7</v>
      </c>
      <c r="G47" s="3">
        <v>699.7</v>
      </c>
    </row>
    <row r="48" spans="1:7" ht="25.5" customHeight="1" x14ac:dyDescent="0.3">
      <c r="A48" s="2" t="s">
        <v>28</v>
      </c>
      <c r="B48" s="3">
        <v>593.20000000000005</v>
      </c>
      <c r="C48" s="3">
        <v>0</v>
      </c>
      <c r="D48" s="3">
        <f t="shared" si="1"/>
        <v>0</v>
      </c>
      <c r="E48" s="3">
        <f t="shared" si="2"/>
        <v>0</v>
      </c>
      <c r="F48" s="3">
        <v>0</v>
      </c>
      <c r="G48" s="3">
        <v>0</v>
      </c>
    </row>
    <row r="49" spans="1:9" ht="28.2" customHeight="1" x14ac:dyDescent="0.3">
      <c r="A49" s="2" t="s">
        <v>29</v>
      </c>
      <c r="B49" s="3">
        <v>6.4</v>
      </c>
      <c r="C49" s="3">
        <v>6.5</v>
      </c>
      <c r="D49" s="3">
        <f t="shared" si="1"/>
        <v>101.5625</v>
      </c>
      <c r="E49" s="3">
        <f t="shared" si="2"/>
        <v>1.0746110734538E-2</v>
      </c>
      <c r="F49" s="3">
        <v>6.5</v>
      </c>
      <c r="G49" s="3">
        <v>6.5</v>
      </c>
    </row>
    <row r="50" spans="1:9" ht="38.4" customHeight="1" x14ac:dyDescent="0.3">
      <c r="A50" s="11" t="s">
        <v>42</v>
      </c>
      <c r="B50" s="3">
        <v>43.7</v>
      </c>
      <c r="C50" s="3">
        <v>43.8</v>
      </c>
      <c r="D50" s="3">
        <f t="shared" si="1"/>
        <v>100.22883295194507</v>
      </c>
      <c r="E50" s="3">
        <f t="shared" si="2"/>
        <v>7.2412253872732979E-2</v>
      </c>
      <c r="F50" s="3">
        <v>43.8</v>
      </c>
      <c r="G50" s="3">
        <v>43.8</v>
      </c>
    </row>
    <row r="51" spans="1:9" ht="55.5" customHeight="1" x14ac:dyDescent="0.3">
      <c r="A51" s="24" t="s">
        <v>58</v>
      </c>
      <c r="B51" s="3">
        <v>325.3</v>
      </c>
      <c r="C51" s="3">
        <v>310.8</v>
      </c>
      <c r="D51" s="3">
        <f t="shared" si="1"/>
        <v>95.542576083615131</v>
      </c>
      <c r="E51" s="3">
        <f t="shared" si="2"/>
        <v>0.51382941789144776</v>
      </c>
      <c r="F51" s="3">
        <v>310.8</v>
      </c>
      <c r="G51" s="3">
        <v>310.8</v>
      </c>
    </row>
    <row r="52" spans="1:9" ht="55.5" customHeight="1" x14ac:dyDescent="0.3">
      <c r="A52" s="11" t="s">
        <v>59</v>
      </c>
      <c r="B52" s="3">
        <v>209.5</v>
      </c>
      <c r="C52" s="3">
        <v>319.10000000000002</v>
      </c>
      <c r="D52" s="16" t="s">
        <v>36</v>
      </c>
      <c r="E52" s="16" t="s">
        <v>36</v>
      </c>
      <c r="F52" s="3">
        <v>319.10000000000002</v>
      </c>
      <c r="G52" s="3">
        <v>319.10000000000002</v>
      </c>
    </row>
    <row r="53" spans="1:9" ht="69" customHeight="1" x14ac:dyDescent="0.3">
      <c r="A53" s="11" t="s">
        <v>59</v>
      </c>
      <c r="B53" s="3">
        <v>11.7</v>
      </c>
      <c r="C53" s="3">
        <v>19.5</v>
      </c>
      <c r="D53" s="16" t="s">
        <v>36</v>
      </c>
      <c r="E53" s="16" t="s">
        <v>36</v>
      </c>
      <c r="F53" s="3">
        <v>19.5</v>
      </c>
      <c r="G53" s="3">
        <v>19.5</v>
      </c>
    </row>
    <row r="54" spans="1:9" ht="79.2" x14ac:dyDescent="0.3">
      <c r="A54" s="4" t="s">
        <v>30</v>
      </c>
      <c r="B54" s="8">
        <v>0</v>
      </c>
      <c r="C54" s="8">
        <v>0</v>
      </c>
      <c r="D54" s="3">
        <v>0</v>
      </c>
      <c r="E54" s="3">
        <v>0</v>
      </c>
      <c r="F54" s="8">
        <v>0</v>
      </c>
      <c r="G54" s="8">
        <v>0</v>
      </c>
    </row>
    <row r="55" spans="1:9" ht="43.2" customHeight="1" x14ac:dyDescent="0.3">
      <c r="A55" s="4" t="s">
        <v>60</v>
      </c>
      <c r="B55" s="8">
        <v>990</v>
      </c>
      <c r="C55" s="8">
        <v>0</v>
      </c>
      <c r="D55" s="3">
        <v>0</v>
      </c>
      <c r="E55" s="3"/>
      <c r="F55" s="8">
        <v>0</v>
      </c>
      <c r="G55" s="8"/>
    </row>
    <row r="56" spans="1:9" ht="26.4" x14ac:dyDescent="0.3">
      <c r="A56" s="4" t="s">
        <v>41</v>
      </c>
      <c r="B56" s="8">
        <v>8208.5</v>
      </c>
      <c r="C56" s="8">
        <v>0</v>
      </c>
      <c r="D56" s="3">
        <v>0</v>
      </c>
      <c r="E56" s="3">
        <v>0</v>
      </c>
      <c r="F56" s="8">
        <v>0</v>
      </c>
      <c r="G56" s="8">
        <v>0</v>
      </c>
    </row>
    <row r="57" spans="1:9" ht="26.4" x14ac:dyDescent="0.3">
      <c r="A57" s="4" t="s">
        <v>40</v>
      </c>
      <c r="B57" s="8">
        <v>197.7</v>
      </c>
      <c r="C57" s="8">
        <v>0</v>
      </c>
      <c r="D57" s="3">
        <v>0</v>
      </c>
      <c r="E57" s="3">
        <v>0</v>
      </c>
      <c r="F57" s="8">
        <v>0</v>
      </c>
      <c r="G57" s="8">
        <v>0</v>
      </c>
    </row>
    <row r="58" spans="1:9" s="15" customFormat="1" x14ac:dyDescent="0.3">
      <c r="A58" s="14" t="s">
        <v>34</v>
      </c>
      <c r="B58" s="25">
        <f>B42+B5</f>
        <v>88815.6</v>
      </c>
      <c r="C58" s="25">
        <f>C42+C5</f>
        <v>67164</v>
      </c>
      <c r="D58" s="26">
        <f>C58/B58*100</f>
        <v>75.621850215502675</v>
      </c>
      <c r="E58" s="27" t="s">
        <v>36</v>
      </c>
      <c r="F58" s="25">
        <f>F42+F5</f>
        <v>67162.899999999994</v>
      </c>
      <c r="G58" s="25">
        <f>G42+G5</f>
        <v>67155.3</v>
      </c>
    </row>
    <row r="59" spans="1:9" x14ac:dyDescent="0.3">
      <c r="A59" s="5"/>
      <c r="B59" s="5"/>
      <c r="C59" s="5"/>
      <c r="D59" s="5"/>
      <c r="E59" s="17"/>
      <c r="F59" s="5"/>
      <c r="G59" s="5"/>
    </row>
    <row r="60" spans="1:9" x14ac:dyDescent="0.3">
      <c r="B60" s="23"/>
      <c r="C60" s="23"/>
      <c r="D60" s="23"/>
      <c r="F60" s="23"/>
      <c r="G60" s="23"/>
      <c r="I60" s="23"/>
    </row>
  </sheetData>
  <mergeCells count="12">
    <mergeCell ref="J4:J5"/>
    <mergeCell ref="K4:K5"/>
    <mergeCell ref="L4:N4"/>
    <mergeCell ref="O4:O5"/>
    <mergeCell ref="P4:P5"/>
    <mergeCell ref="F1:G1"/>
    <mergeCell ref="A3:A4"/>
    <mergeCell ref="B3:B4"/>
    <mergeCell ref="C3:E3"/>
    <mergeCell ref="F3:F4"/>
    <mergeCell ref="G3:G4"/>
    <mergeCell ref="A2:G2"/>
  </mergeCells>
  <pageMargins left="0.59055118110236227" right="0.70866141732283472" top="0.74803149606299213" bottom="0.74803149606299213" header="0.31496062992125984" footer="0.31496062992125984"/>
  <pageSetup paperSize="9" scale="60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Пользователь</cp:lastModifiedBy>
  <cp:lastPrinted>2018-11-19T08:28:57Z</cp:lastPrinted>
  <dcterms:created xsi:type="dcterms:W3CDTF">2016-11-08T10:22:31Z</dcterms:created>
  <dcterms:modified xsi:type="dcterms:W3CDTF">2018-11-19T08:29:05Z</dcterms:modified>
</cp:coreProperties>
</file>