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5" r:id="rId1"/>
  </sheets>
  <calcPr calcId="152511"/>
</workbook>
</file>

<file path=xl/calcChain.xml><?xml version="1.0" encoding="utf-8"?>
<calcChain xmlns="http://schemas.openxmlformats.org/spreadsheetml/2006/main">
  <c r="D33" i="5" l="1"/>
  <c r="D34" i="5"/>
  <c r="D35" i="5"/>
  <c r="D36" i="5"/>
  <c r="D37" i="5"/>
  <c r="G38" i="5" l="1"/>
  <c r="F38" i="5"/>
  <c r="C38" i="5"/>
  <c r="B38" i="5"/>
  <c r="D40" i="5"/>
  <c r="D41" i="5"/>
  <c r="B9" i="5" l="1"/>
  <c r="G36" i="5"/>
  <c r="F36" i="5"/>
  <c r="C36" i="5"/>
  <c r="B36" i="5"/>
  <c r="G33" i="5"/>
  <c r="F33" i="5"/>
  <c r="C33" i="5"/>
  <c r="B33" i="5"/>
  <c r="B31" i="5"/>
  <c r="C31" i="5"/>
  <c r="F31" i="5"/>
  <c r="G31" i="5"/>
  <c r="D14" i="5" l="1"/>
  <c r="G15" i="5" l="1"/>
  <c r="F15" i="5"/>
  <c r="C15" i="5"/>
  <c r="B15" i="5"/>
  <c r="D19" i="5"/>
  <c r="G11" i="5"/>
  <c r="F11" i="5"/>
  <c r="C11" i="5"/>
  <c r="B11" i="5"/>
  <c r="D38" i="5" l="1"/>
  <c r="D42" i="5"/>
  <c r="D45" i="5"/>
  <c r="D44" i="5"/>
  <c r="D12" i="5" l="1"/>
  <c r="D13" i="5"/>
  <c r="D16" i="5"/>
  <c r="D17" i="5"/>
  <c r="D18" i="5"/>
  <c r="D21" i="5"/>
  <c r="D24" i="5"/>
  <c r="D26" i="5"/>
  <c r="D27" i="5"/>
  <c r="D29" i="5"/>
  <c r="D30" i="5"/>
  <c r="D32" i="5"/>
  <c r="D39" i="5"/>
  <c r="D43" i="5"/>
  <c r="B23" i="5" l="1"/>
  <c r="C23" i="5"/>
  <c r="F23" i="5"/>
  <c r="G23" i="5"/>
  <c r="C28" i="5"/>
  <c r="F28" i="5"/>
  <c r="G28" i="5"/>
  <c r="B28" i="5"/>
  <c r="C25" i="5"/>
  <c r="F25" i="5"/>
  <c r="G25" i="5"/>
  <c r="B25" i="5"/>
  <c r="C20" i="5"/>
  <c r="F20" i="5"/>
  <c r="G20" i="5"/>
  <c r="B20" i="5"/>
  <c r="C10" i="5"/>
  <c r="F10" i="5"/>
  <c r="G10" i="5"/>
  <c r="D28" i="5" l="1"/>
  <c r="D25" i="5"/>
  <c r="D23" i="5"/>
  <c r="D15" i="5"/>
  <c r="D31" i="5"/>
  <c r="C22" i="5"/>
  <c r="C9" i="5" s="1"/>
  <c r="D20" i="5"/>
  <c r="B10" i="5"/>
  <c r="D11" i="5"/>
  <c r="G22" i="5"/>
  <c r="F22" i="5"/>
  <c r="B22" i="5"/>
  <c r="G9" i="5" l="1"/>
  <c r="G46" i="5" s="1"/>
  <c r="F9" i="5"/>
  <c r="F46" i="5" s="1"/>
  <c r="D10" i="5"/>
  <c r="D9" i="5"/>
  <c r="D22" i="5"/>
  <c r="C46" i="5"/>
  <c r="E41" i="5" l="1"/>
  <c r="E40" i="5"/>
  <c r="E35" i="5"/>
  <c r="E37" i="5"/>
  <c r="E36" i="5"/>
  <c r="E9" i="5"/>
  <c r="E19" i="5"/>
  <c r="E14" i="5"/>
  <c r="E45" i="5"/>
  <c r="E17" i="5"/>
  <c r="E34" i="5"/>
  <c r="E23" i="5"/>
  <c r="E43" i="5"/>
  <c r="E24" i="5"/>
  <c r="E11" i="5"/>
  <c r="E29" i="5"/>
  <c r="E44" i="5"/>
  <c r="E22" i="5"/>
  <c r="E39" i="5"/>
  <c r="E27" i="5"/>
  <c r="E10" i="5"/>
  <c r="E28" i="5"/>
  <c r="E16" i="5"/>
  <c r="E33" i="5"/>
  <c r="E42" i="5"/>
  <c r="E26" i="5"/>
  <c r="E13" i="5"/>
  <c r="E31" i="5"/>
  <c r="E15" i="5"/>
  <c r="E32" i="5"/>
  <c r="E21" i="5"/>
  <c r="E38" i="5"/>
  <c r="E12" i="5"/>
  <c r="E30" i="5"/>
  <c r="E18" i="5"/>
  <c r="E20" i="5"/>
  <c r="E25" i="5"/>
  <c r="B46" i="5"/>
  <c r="D46" i="5" s="1"/>
  <c r="E46" i="5" l="1"/>
</calcChain>
</file>

<file path=xl/sharedStrings.xml><?xml version="1.0" encoding="utf-8"?>
<sst xmlns="http://schemas.openxmlformats.org/spreadsheetml/2006/main" count="50" uniqueCount="50">
  <si>
    <t>к Заключению КСП ДМР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</si>
  <si>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</si>
  <si>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</si>
  <si>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</si>
  <si>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Транспортный налог с организаций</t>
  </si>
  <si>
    <t>Транспортный налог с физических лиц</t>
  </si>
  <si>
    <t xml:space="preserve">Земельный налог                     </t>
  </si>
  <si>
    <t>БЕЗВОЗМЕЗДНЫЕ ПОСТУПЛЕНИЯ</t>
  </si>
  <si>
    <t xml:space="preserve">Всего доходов </t>
  </si>
  <si>
    <t>НАЛОГОВЫЕ И НЕНАЛОГОВЫЕ ДОХОДЫ</t>
  </si>
  <si>
    <t>Налог на доходы физических лиц</t>
  </si>
  <si>
    <t>Наименование доходов</t>
  </si>
  <si>
    <t>Проект решения, тыс. руб.</t>
  </si>
  <si>
    <t>Проект решения 2019 год, тыс.руб.</t>
  </si>
  <si>
    <t>Акцизы по подакцизным товарам (продукции), производимым на территории Российской Федерации</t>
  </si>
  <si>
    <t>НАЛОГИ НА ПРИБЫЛЬ, ДОХОДЫ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</si>
  <si>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</si>
  <si>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</si>
  <si>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</si>
  <si>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</si>
  <si>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</si>
  <si>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НАЛОГИ НА ИМУЩЕСТВО</t>
  </si>
  <si>
    <t xml:space="preserve">Земельный налог с организаций, обладающих земельным участком, расположенным в границах сельских поселений
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</si>
  <si>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</si>
  <si>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</si>
  <si>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</si>
  <si>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</si>
  <si>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</si>
  <si>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НАЛОГИ НА СОВОКУПНЫЙ ДОХОД</t>
  </si>
  <si>
    <t>Дотации бюджетам сельских поселений на выравнивание бюджетной обеспеченности</t>
  </si>
  <si>
    <t>Субвенции бюджетам сельских поселений на выполнение передаваемых полномочий субъектов Российской Федерации</t>
  </si>
  <si>
    <t>% в общем объеме доходов</t>
  </si>
  <si>
    <t>Прочие безвозмездные поступления в бюджеты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</si>
  <si>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</si>
  <si>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</si>
  <si>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</si>
  <si>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Прочие межбюджетные трансферты, передаваемые бюджетам сельских поселений
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</si>
  <si>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</si>
  <si>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Приложение</t>
  </si>
  <si>
    <t>Анализ доходов бюджета Краснослудского сельского поселения на 2017-2020 гг.</t>
  </si>
  <si>
    <t>2017 год (ожид. испол.), тыс.руб.</t>
  </si>
  <si>
    <t>2018 год</t>
  </si>
  <si>
    <t>Проект решения 2020 год, тыс.руб.</t>
  </si>
  <si>
    <t>% к ожид. испол. 2017 года</t>
  </si>
  <si>
    <t xml:space="preserve"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
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</si>
  <si>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</si>
  <si>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</si>
  <si>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</si>
  <si>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 бюджетам сельских поселений</t>
  </si>
  <si>
    <t>от 12.12.2017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</si>
</sst>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164" fontId="4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164" fontId="9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/>
    <xf numFmtId="164" fontId="7" fillId="0" borderId="1" xfId="0" applyNumberFormat="1" applyFont="1" applyBorder="1" applyAlignment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4" sqref="F4"/>
    </sheetView>
  </sheetViews>
  <sheetFormatPr defaultRowHeight="15" x14ac:dyDescent="0.25"/>
  <cols>
    <col min="1" max="1" width="40.85546875" customWidth="1"/>
    <col min="2" max="2" width="14.28515625" customWidth="1"/>
    <col min="3" max="3" width="11.42578125" customWidth="1"/>
    <col min="4" max="4" width="12.42578125" customWidth="1"/>
    <col min="5" max="5" width="15.85546875" customWidth="1"/>
    <col min="6" max="6" width="10.7109375" customWidth="1"/>
    <col min="7" max="7" width="10.5703125" customWidth="1"/>
  </cols>
  <sheetData>
    <row r="1" spans="1:8" ht="15.75" x14ac:dyDescent="0.25">
      <c r="E1" s="2"/>
      <c r="F1" s="21" t="s">
        <v>38</v>
      </c>
      <c r="G1" s="21"/>
    </row>
    <row r="2" spans="1:8" ht="15.75" x14ac:dyDescent="0.25">
      <c r="E2" s="22" t="s">
        <v>0</v>
      </c>
      <c r="F2" s="22"/>
      <c r="G2" s="22"/>
    </row>
    <row r="3" spans="1:8" ht="15.75" x14ac:dyDescent="0.25">
      <c r="E3" s="1"/>
      <c r="F3" s="22" t="s">
        <v>49</v>
      </c>
      <c r="G3" s="22"/>
    </row>
    <row r="5" spans="1:8" ht="15.75" x14ac:dyDescent="0.25">
      <c r="A5" s="23" t="s">
        <v>39</v>
      </c>
      <c r="B5" s="23"/>
      <c r="C5" s="23"/>
      <c r="D5" s="23"/>
      <c r="E5" s="23"/>
      <c r="F5" s="23"/>
      <c r="G5" s="23"/>
    </row>
    <row r="7" spans="1:8" x14ac:dyDescent="0.25">
      <c r="A7" s="25" t="s">
        <v>11</v>
      </c>
      <c r="B7" s="24" t="s">
        <v>40</v>
      </c>
      <c r="C7" s="27" t="s">
        <v>41</v>
      </c>
      <c r="D7" s="28"/>
      <c r="E7" s="28"/>
      <c r="F7" s="24" t="s">
        <v>13</v>
      </c>
      <c r="G7" s="24" t="s">
        <v>42</v>
      </c>
      <c r="H7" s="1"/>
    </row>
    <row r="8" spans="1:8" ht="62.25" customHeight="1" x14ac:dyDescent="0.25">
      <c r="A8" s="26"/>
      <c r="B8" s="24"/>
      <c r="C8" s="5" t="s">
        <v>12</v>
      </c>
      <c r="D8" s="5" t="s">
        <v>43</v>
      </c>
      <c r="E8" s="5" t="s">
        <v>31</v>
      </c>
      <c r="F8" s="29"/>
      <c r="G8" s="29"/>
      <c r="H8" s="1"/>
    </row>
    <row r="9" spans="1:8" x14ac:dyDescent="0.25">
      <c r="A9" s="8" t="s">
        <v>9</v>
      </c>
      <c r="B9" s="9">
        <f>B10+B15+B20+B22+B31+B33+B36</f>
        <v>17071.7</v>
      </c>
      <c r="C9" s="9">
        <f>C10+C15+C20+C22+C31+C33+C36</f>
        <v>17015</v>
      </c>
      <c r="D9" s="9">
        <f>C9/B9*100</f>
        <v>99.667871389492547</v>
      </c>
      <c r="E9" s="9">
        <f>C9/C46*100</f>
        <v>94.527777777777771</v>
      </c>
      <c r="F9" s="9">
        <f>F10+F15+F20+F22+F31+F33</f>
        <v>17638.599999999999</v>
      </c>
      <c r="G9" s="9">
        <f>G10+G15+G20+G22+G31+G33</f>
        <v>17627.599999999999</v>
      </c>
      <c r="H9" s="6"/>
    </row>
    <row r="10" spans="1:8" x14ac:dyDescent="0.25">
      <c r="A10" s="8" t="s">
        <v>15</v>
      </c>
      <c r="B10" s="9">
        <f>B11</f>
        <v>2900.5</v>
      </c>
      <c r="C10" s="9">
        <f t="shared" ref="C10:G10" si="0">C11</f>
        <v>3300</v>
      </c>
      <c r="D10" s="9">
        <f t="shared" ref="D10:D46" si="1">C10/B10*100</f>
        <v>113.77348732977073</v>
      </c>
      <c r="E10" s="9">
        <f>C10/C46*100</f>
        <v>18.333333333333332</v>
      </c>
      <c r="F10" s="9">
        <f t="shared" si="0"/>
        <v>3900</v>
      </c>
      <c r="G10" s="9">
        <f t="shared" si="0"/>
        <v>3900</v>
      </c>
      <c r="H10" s="6"/>
    </row>
    <row r="11" spans="1:8" x14ac:dyDescent="0.25">
      <c r="A11" s="8" t="s">
        <v>10</v>
      </c>
      <c r="B11" s="9">
        <f>B12+B13+B14</f>
        <v>2900.5</v>
      </c>
      <c r="C11" s="9">
        <f>C12+C13+C14</f>
        <v>3300</v>
      </c>
      <c r="D11" s="9">
        <f t="shared" si="1"/>
        <v>113.77348732977073</v>
      </c>
      <c r="E11" s="9">
        <f>C11/C46*100</f>
        <v>18.333333333333332</v>
      </c>
      <c r="F11" s="9">
        <f>F12+F13+F14</f>
        <v>3900</v>
      </c>
      <c r="G11" s="9">
        <f>G12+G13+G14</f>
        <v>3900</v>
      </c>
      <c r="H11" s="6"/>
    </row>
    <row r="12" spans="1:8" ht="79.5" customHeight="1" x14ac:dyDescent="0.25">
      <c r="A12" s="3" t="s">
        <v>37</v>
      </c>
      <c r="B12" s="7">
        <v>1200</v>
      </c>
      <c r="C12" s="7">
        <v>1200</v>
      </c>
      <c r="D12" s="9">
        <f t="shared" si="1"/>
        <v>100</v>
      </c>
      <c r="E12" s="7">
        <f>C12/C46*100</f>
        <v>6.666666666666667</v>
      </c>
      <c r="F12" s="7">
        <v>1200</v>
      </c>
      <c r="G12" s="7">
        <v>1200</v>
      </c>
      <c r="H12" s="6"/>
    </row>
    <row r="13" spans="1:8" ht="118.5" customHeight="1" x14ac:dyDescent="0.25">
      <c r="A13" s="3" t="s">
        <v>16</v>
      </c>
      <c r="B13" s="7">
        <v>1600.5</v>
      </c>
      <c r="C13" s="7">
        <v>2000</v>
      </c>
      <c r="D13" s="9">
        <f t="shared" si="1"/>
        <v>124.96094970321774</v>
      </c>
      <c r="E13" s="7">
        <f>C13/C46*100</f>
        <v>11.111111111111111</v>
      </c>
      <c r="F13" s="7">
        <v>2500</v>
      </c>
      <c r="G13" s="7">
        <v>2500</v>
      </c>
      <c r="H13" s="6"/>
    </row>
    <row r="14" spans="1:8" ht="54.75" customHeight="1" x14ac:dyDescent="0.25">
      <c r="A14" s="3" t="s">
        <v>34</v>
      </c>
      <c r="B14" s="7">
        <v>100</v>
      </c>
      <c r="C14" s="7">
        <v>100</v>
      </c>
      <c r="D14" s="9">
        <f t="shared" si="1"/>
        <v>100</v>
      </c>
      <c r="E14" s="7">
        <f>C14/C46*100</f>
        <v>0.55555555555555558</v>
      </c>
      <c r="F14" s="7">
        <v>200</v>
      </c>
      <c r="G14" s="7">
        <v>200</v>
      </c>
      <c r="H14" s="6"/>
    </row>
    <row r="15" spans="1:8" ht="38.25" x14ac:dyDescent="0.25">
      <c r="A15" s="8" t="s">
        <v>14</v>
      </c>
      <c r="B15" s="9">
        <f>B16+B17+B18+B19</f>
        <v>751.7</v>
      </c>
      <c r="C15" s="9">
        <f>C16+C17+C18+C19</f>
        <v>719.5</v>
      </c>
      <c r="D15" s="9">
        <f t="shared" si="1"/>
        <v>95.716376213915126</v>
      </c>
      <c r="E15" s="9">
        <f>C15/C46*100</f>
        <v>3.9972222222222222</v>
      </c>
      <c r="F15" s="9">
        <f>F16+F17+F18+F19</f>
        <v>797.9</v>
      </c>
      <c r="G15" s="9">
        <f>G16+G17+G18+G19</f>
        <v>820</v>
      </c>
      <c r="H15" s="6"/>
    </row>
    <row r="16" spans="1:8" ht="77.25" x14ac:dyDescent="0.25">
      <c r="A16" s="4" t="s">
        <v>18</v>
      </c>
      <c r="B16" s="7">
        <v>308.7</v>
      </c>
      <c r="C16" s="7">
        <v>268.3</v>
      </c>
      <c r="D16" s="9">
        <f t="shared" si="1"/>
        <v>86.912860382248141</v>
      </c>
      <c r="E16" s="7">
        <f>C16/C46*100</f>
        <v>1.4905555555555556</v>
      </c>
      <c r="F16" s="7">
        <v>290.7</v>
      </c>
      <c r="G16" s="7">
        <v>295</v>
      </c>
      <c r="H16" s="6"/>
    </row>
    <row r="17" spans="1:8" ht="90" x14ac:dyDescent="0.25">
      <c r="A17" s="4" t="s">
        <v>19</v>
      </c>
      <c r="B17" s="7">
        <v>3</v>
      </c>
      <c r="C17" s="7">
        <v>2.4</v>
      </c>
      <c r="D17" s="9">
        <f t="shared" si="1"/>
        <v>80</v>
      </c>
      <c r="E17" s="7">
        <f>C17/C46*100</f>
        <v>1.3333333333333334E-2</v>
      </c>
      <c r="F17" s="7">
        <v>2.7</v>
      </c>
      <c r="G17" s="7">
        <v>2.8</v>
      </c>
      <c r="H17" s="6"/>
    </row>
    <row r="18" spans="1:8" ht="76.5" x14ac:dyDescent="0.25">
      <c r="A18" s="3" t="s">
        <v>17</v>
      </c>
      <c r="B18" s="7">
        <v>500</v>
      </c>
      <c r="C18" s="7">
        <v>491.8</v>
      </c>
      <c r="D18" s="9">
        <f t="shared" si="1"/>
        <v>98.36</v>
      </c>
      <c r="E18" s="7">
        <f>C18/C46*100</f>
        <v>2.7322222222222226</v>
      </c>
      <c r="F18" s="7">
        <v>547</v>
      </c>
      <c r="G18" s="7">
        <v>562.70000000000005</v>
      </c>
      <c r="H18" s="6"/>
    </row>
    <row r="19" spans="1:8" ht="77.25" customHeight="1" x14ac:dyDescent="0.25">
      <c r="A19" s="14" t="s">
        <v>35</v>
      </c>
      <c r="B19" s="7">
        <v>-60</v>
      </c>
      <c r="C19" s="7">
        <v>-43</v>
      </c>
      <c r="D19" s="9">
        <f t="shared" si="1"/>
        <v>71.666666666666671</v>
      </c>
      <c r="E19" s="7">
        <f>C19/C46*100</f>
        <v>-0.23888888888888887</v>
      </c>
      <c r="F19" s="7">
        <v>-42.5</v>
      </c>
      <c r="G19" s="7">
        <v>-40.5</v>
      </c>
      <c r="H19" s="6"/>
    </row>
    <row r="20" spans="1:8" x14ac:dyDescent="0.25">
      <c r="A20" s="8" t="s">
        <v>28</v>
      </c>
      <c r="B20" s="9">
        <f>B21</f>
        <v>43</v>
      </c>
      <c r="C20" s="9">
        <f t="shared" ref="C20:G20" si="2">C21</f>
        <v>45</v>
      </c>
      <c r="D20" s="9">
        <f t="shared" si="1"/>
        <v>104.65116279069768</v>
      </c>
      <c r="E20" s="9">
        <f>C20/C46*100</f>
        <v>0.25</v>
      </c>
      <c r="F20" s="9">
        <f t="shared" si="2"/>
        <v>60</v>
      </c>
      <c r="G20" s="9">
        <f t="shared" si="2"/>
        <v>60</v>
      </c>
      <c r="H20" s="6"/>
    </row>
    <row r="21" spans="1:8" ht="25.5" x14ac:dyDescent="0.25">
      <c r="A21" s="3" t="s">
        <v>1</v>
      </c>
      <c r="B21" s="7">
        <v>43</v>
      </c>
      <c r="C21" s="7">
        <v>45</v>
      </c>
      <c r="D21" s="9">
        <f t="shared" si="1"/>
        <v>104.65116279069768</v>
      </c>
      <c r="E21" s="7">
        <f>C21/C46*100</f>
        <v>0.25</v>
      </c>
      <c r="F21" s="7">
        <v>60</v>
      </c>
      <c r="G21" s="7">
        <v>60</v>
      </c>
      <c r="H21" s="6"/>
    </row>
    <row r="22" spans="1:8" x14ac:dyDescent="0.25">
      <c r="A22" s="8" t="s">
        <v>21</v>
      </c>
      <c r="B22" s="9">
        <f>B23+B25+B28</f>
        <v>13300.1</v>
      </c>
      <c r="C22" s="9">
        <f t="shared" ref="C22:G22" si="3">C23+C25+C28</f>
        <v>12879.5</v>
      </c>
      <c r="D22" s="9">
        <f t="shared" si="1"/>
        <v>96.837617762272458</v>
      </c>
      <c r="E22" s="9">
        <f>C22/C46*100</f>
        <v>71.552777777777777</v>
      </c>
      <c r="F22" s="9">
        <f t="shared" si="3"/>
        <v>12808.7</v>
      </c>
      <c r="G22" s="9">
        <f t="shared" si="3"/>
        <v>12775.6</v>
      </c>
      <c r="H22" s="6"/>
    </row>
    <row r="23" spans="1:8" x14ac:dyDescent="0.25">
      <c r="A23" s="8" t="s">
        <v>2</v>
      </c>
      <c r="B23" s="9">
        <f>B24</f>
        <v>1500</v>
      </c>
      <c r="C23" s="9">
        <f t="shared" ref="C23:G23" si="4">C24</f>
        <v>1189.0999999999999</v>
      </c>
      <c r="D23" s="9">
        <f t="shared" si="1"/>
        <v>79.273333333333326</v>
      </c>
      <c r="E23" s="9">
        <f>C23/C46*100</f>
        <v>6.6061111111111108</v>
      </c>
      <c r="F23" s="9">
        <f t="shared" si="4"/>
        <v>2097.6999999999998</v>
      </c>
      <c r="G23" s="9">
        <f t="shared" si="4"/>
        <v>2074.6</v>
      </c>
      <c r="H23" s="6"/>
    </row>
    <row r="24" spans="1:8" ht="57" customHeight="1" x14ac:dyDescent="0.25">
      <c r="A24" s="10" t="s">
        <v>20</v>
      </c>
      <c r="B24" s="7">
        <v>1500</v>
      </c>
      <c r="C24" s="7">
        <v>1189.0999999999999</v>
      </c>
      <c r="D24" s="9">
        <f t="shared" si="1"/>
        <v>79.273333333333326</v>
      </c>
      <c r="E24" s="7">
        <f>C24/C46*100</f>
        <v>6.6061111111111108</v>
      </c>
      <c r="F24" s="7">
        <v>2097.6999999999998</v>
      </c>
      <c r="G24" s="7">
        <v>2074.6</v>
      </c>
      <c r="H24" s="6"/>
    </row>
    <row r="25" spans="1:8" x14ac:dyDescent="0.25">
      <c r="A25" s="8" t="s">
        <v>3</v>
      </c>
      <c r="B25" s="9">
        <f>B26+B27</f>
        <v>820.4</v>
      </c>
      <c r="C25" s="9">
        <f t="shared" ref="C25:G25" si="5">C26+C27</f>
        <v>790.4</v>
      </c>
      <c r="D25" s="9">
        <f t="shared" si="1"/>
        <v>96.343247196489514</v>
      </c>
      <c r="E25" s="9">
        <f>C25/C46*100</f>
        <v>4.391111111111111</v>
      </c>
      <c r="F25" s="9">
        <f t="shared" si="5"/>
        <v>690</v>
      </c>
      <c r="G25" s="9">
        <f t="shared" si="5"/>
        <v>690</v>
      </c>
      <c r="H25" s="6"/>
    </row>
    <row r="26" spans="1:8" x14ac:dyDescent="0.25">
      <c r="A26" s="3" t="s">
        <v>4</v>
      </c>
      <c r="B26" s="7">
        <v>40.4</v>
      </c>
      <c r="C26" s="7">
        <v>40.4</v>
      </c>
      <c r="D26" s="9">
        <f t="shared" si="1"/>
        <v>100</v>
      </c>
      <c r="E26" s="7">
        <f>C26/C46*100</f>
        <v>0.22444444444444442</v>
      </c>
      <c r="F26" s="7">
        <v>40</v>
      </c>
      <c r="G26" s="7">
        <v>40</v>
      </c>
      <c r="H26" s="6"/>
    </row>
    <row r="27" spans="1:8" x14ac:dyDescent="0.25">
      <c r="A27" s="3" t="s">
        <v>5</v>
      </c>
      <c r="B27" s="7">
        <v>780</v>
      </c>
      <c r="C27" s="7">
        <v>750</v>
      </c>
      <c r="D27" s="9">
        <f t="shared" si="1"/>
        <v>96.15384615384616</v>
      </c>
      <c r="E27" s="7">
        <f>C27/C46*100</f>
        <v>4.1666666666666661</v>
      </c>
      <c r="F27" s="7">
        <v>650</v>
      </c>
      <c r="G27" s="7">
        <v>650</v>
      </c>
      <c r="H27" s="6"/>
    </row>
    <row r="28" spans="1:8" x14ac:dyDescent="0.25">
      <c r="A28" s="8" t="s">
        <v>6</v>
      </c>
      <c r="B28" s="9">
        <f>B29+B30</f>
        <v>10979.7</v>
      </c>
      <c r="C28" s="9">
        <f t="shared" ref="C28:G28" si="6">C29+C30</f>
        <v>10900</v>
      </c>
      <c r="D28" s="9">
        <f t="shared" si="1"/>
        <v>99.274114957603572</v>
      </c>
      <c r="E28" s="9">
        <f>C28/C46*100</f>
        <v>60.55555555555555</v>
      </c>
      <c r="F28" s="9">
        <f t="shared" si="6"/>
        <v>10021</v>
      </c>
      <c r="G28" s="9">
        <f t="shared" si="6"/>
        <v>10011</v>
      </c>
      <c r="H28" s="6"/>
    </row>
    <row r="29" spans="1:8" ht="39" customHeight="1" x14ac:dyDescent="0.25">
      <c r="A29" s="11" t="s">
        <v>22</v>
      </c>
      <c r="B29" s="7">
        <v>4679.7</v>
      </c>
      <c r="C29" s="7">
        <v>3700</v>
      </c>
      <c r="D29" s="9">
        <f t="shared" si="1"/>
        <v>79.064897322477947</v>
      </c>
      <c r="E29" s="7">
        <f>C29/C46*100</f>
        <v>20.555555555555554</v>
      </c>
      <c r="F29" s="7">
        <v>4838.5</v>
      </c>
      <c r="G29" s="7">
        <v>4828.5</v>
      </c>
      <c r="H29" s="6"/>
    </row>
    <row r="30" spans="1:8" ht="43.5" customHeight="1" x14ac:dyDescent="0.25">
      <c r="A30" s="3" t="s">
        <v>23</v>
      </c>
      <c r="B30" s="7">
        <v>6300</v>
      </c>
      <c r="C30" s="7">
        <v>7200</v>
      </c>
      <c r="D30" s="9">
        <f t="shared" si="1"/>
        <v>114.28571428571428</v>
      </c>
      <c r="E30" s="7">
        <f>C30/C46*100</f>
        <v>40</v>
      </c>
      <c r="F30" s="7">
        <v>5182.5</v>
      </c>
      <c r="G30" s="7">
        <v>5182.5</v>
      </c>
      <c r="H30" s="6"/>
    </row>
    <row r="31" spans="1:8" ht="22.5" customHeight="1" x14ac:dyDescent="0.25">
      <c r="A31" s="8" t="s">
        <v>24</v>
      </c>
      <c r="B31" s="9">
        <f>B32</f>
        <v>6</v>
      </c>
      <c r="C31" s="9">
        <f t="shared" ref="C31:G31" si="7">C32</f>
        <v>6</v>
      </c>
      <c r="D31" s="9">
        <f t="shared" si="1"/>
        <v>100</v>
      </c>
      <c r="E31" s="9">
        <f>C31/C46*100</f>
        <v>3.3333333333333333E-2</v>
      </c>
      <c r="F31" s="9">
        <f t="shared" si="7"/>
        <v>7</v>
      </c>
      <c r="G31" s="9">
        <f t="shared" si="7"/>
        <v>7</v>
      </c>
      <c r="H31" s="6"/>
    </row>
    <row r="32" spans="1:8" ht="77.25" customHeight="1" x14ac:dyDescent="0.25">
      <c r="A32" s="3" t="s">
        <v>25</v>
      </c>
      <c r="B32" s="7">
        <v>6</v>
      </c>
      <c r="C32" s="7">
        <v>6</v>
      </c>
      <c r="D32" s="9">
        <f t="shared" si="1"/>
        <v>100</v>
      </c>
      <c r="E32" s="7">
        <f>C32/C46*100</f>
        <v>3.3333333333333333E-2</v>
      </c>
      <c r="F32" s="7">
        <v>7</v>
      </c>
      <c r="G32" s="7">
        <v>7</v>
      </c>
      <c r="H32" s="6"/>
    </row>
    <row r="33" spans="1:8" ht="51" x14ac:dyDescent="0.25">
      <c r="A33" s="8" t="s">
        <v>26</v>
      </c>
      <c r="B33" s="9">
        <f>B34+B35</f>
        <v>67</v>
      </c>
      <c r="C33" s="9">
        <f>C34+C35</f>
        <v>65</v>
      </c>
      <c r="D33" s="9">
        <f t="shared" si="1"/>
        <v>97.014925373134332</v>
      </c>
      <c r="E33" s="9">
        <f>C33/C46*100</f>
        <v>0.3611111111111111</v>
      </c>
      <c r="F33" s="9">
        <f>F34+F35</f>
        <v>65</v>
      </c>
      <c r="G33" s="9">
        <f>G34+G35</f>
        <v>65</v>
      </c>
      <c r="H33" s="6"/>
    </row>
    <row r="34" spans="1:8" ht="87.75" customHeight="1" x14ac:dyDescent="0.25">
      <c r="A34" s="3" t="s">
        <v>27</v>
      </c>
      <c r="B34" s="7">
        <v>65</v>
      </c>
      <c r="C34" s="7">
        <v>65</v>
      </c>
      <c r="D34" s="9">
        <f t="shared" si="1"/>
        <v>100</v>
      </c>
      <c r="E34" s="7">
        <f>C34/C46*100</f>
        <v>0.3611111111111111</v>
      </c>
      <c r="F34" s="7">
        <v>65</v>
      </c>
      <c r="G34" s="7">
        <v>65</v>
      </c>
      <c r="H34" s="6"/>
    </row>
    <row r="35" spans="1:8" s="19" customFormat="1" ht="105.75" customHeight="1" x14ac:dyDescent="0.2">
      <c r="A35" s="14" t="s">
        <v>44</v>
      </c>
      <c r="B35" s="16">
        <v>2</v>
      </c>
      <c r="C35" s="16">
        <v>0</v>
      </c>
      <c r="D35" s="9">
        <f t="shared" si="1"/>
        <v>0</v>
      </c>
      <c r="E35" s="16">
        <f>C35/C46*100</f>
        <v>0</v>
      </c>
      <c r="F35" s="16">
        <v>0</v>
      </c>
      <c r="G35" s="16">
        <v>0</v>
      </c>
      <c r="H35" s="18"/>
    </row>
    <row r="36" spans="1:8" s="19" customFormat="1" ht="28.5" customHeight="1" x14ac:dyDescent="0.2">
      <c r="A36" s="20" t="s">
        <v>45</v>
      </c>
      <c r="B36" s="17">
        <f>B37</f>
        <v>3.4</v>
      </c>
      <c r="C36" s="17">
        <f>C37</f>
        <v>0</v>
      </c>
      <c r="D36" s="9">
        <f t="shared" si="1"/>
        <v>0</v>
      </c>
      <c r="E36" s="17">
        <f>C36/C46*100</f>
        <v>0</v>
      </c>
      <c r="F36" s="17">
        <f>F37</f>
        <v>0</v>
      </c>
      <c r="G36" s="17">
        <f>G37</f>
        <v>0</v>
      </c>
      <c r="H36" s="18"/>
    </row>
    <row r="37" spans="1:8" s="19" customFormat="1" ht="39.75" customHeight="1" x14ac:dyDescent="0.2">
      <c r="A37" s="14" t="s">
        <v>46</v>
      </c>
      <c r="B37" s="16">
        <v>3.4</v>
      </c>
      <c r="C37" s="16">
        <v>0</v>
      </c>
      <c r="D37" s="9">
        <f t="shared" si="1"/>
        <v>0</v>
      </c>
      <c r="E37" s="16">
        <f>C37/C46*100</f>
        <v>0</v>
      </c>
      <c r="F37" s="16">
        <v>0</v>
      </c>
      <c r="G37" s="16">
        <v>0</v>
      </c>
      <c r="H37" s="18"/>
    </row>
    <row r="38" spans="1:8" x14ac:dyDescent="0.25">
      <c r="A38" s="8" t="s">
        <v>7</v>
      </c>
      <c r="B38" s="9">
        <f>B39+B40+B41+B42+B43+B44+B45</f>
        <v>3732.1</v>
      </c>
      <c r="C38" s="9">
        <f>C39+C40+C41+C42+C43+C44+C45</f>
        <v>985.00000000000011</v>
      </c>
      <c r="D38" s="9">
        <f t="shared" si="1"/>
        <v>26.39264757107259</v>
      </c>
      <c r="E38" s="9">
        <f>C38/C46*100</f>
        <v>5.4722222222222232</v>
      </c>
      <c r="F38" s="9">
        <f>F39+F40+F41+F42+F43+F44+F45</f>
        <v>811.4</v>
      </c>
      <c r="G38" s="9">
        <f>G39+G40+G41+G42+G43+G44+G45</f>
        <v>822.4</v>
      </c>
      <c r="H38" s="6"/>
    </row>
    <row r="39" spans="1:8" ht="27.75" customHeight="1" x14ac:dyDescent="0.25">
      <c r="A39" s="3" t="s">
        <v>29</v>
      </c>
      <c r="B39" s="7">
        <v>631.79999999999995</v>
      </c>
      <c r="C39" s="7">
        <v>701.2</v>
      </c>
      <c r="D39" s="9">
        <f t="shared" si="1"/>
        <v>110.98448876226657</v>
      </c>
      <c r="E39" s="7">
        <f>C39/C46*100</f>
        <v>3.8955555555555557</v>
      </c>
      <c r="F39" s="7">
        <v>610.5</v>
      </c>
      <c r="G39" s="7">
        <v>614.1</v>
      </c>
      <c r="H39" s="6"/>
    </row>
    <row r="40" spans="1:8" ht="16.5" customHeight="1" x14ac:dyDescent="0.25">
      <c r="A40" s="3" t="s">
        <v>48</v>
      </c>
      <c r="B40" s="7">
        <v>2102.6999999999998</v>
      </c>
      <c r="C40" s="7">
        <v>0</v>
      </c>
      <c r="D40" s="9">
        <f t="shared" si="1"/>
        <v>0</v>
      </c>
      <c r="E40" s="7">
        <f>C40/C46*100</f>
        <v>0</v>
      </c>
      <c r="F40" s="7">
        <v>0</v>
      </c>
      <c r="G40" s="7">
        <v>0</v>
      </c>
      <c r="H40" s="6"/>
    </row>
    <row r="41" spans="1:8" ht="96" customHeight="1" x14ac:dyDescent="0.25">
      <c r="A41" s="3" t="s">
        <v>47</v>
      </c>
      <c r="B41" s="7">
        <v>449.6</v>
      </c>
      <c r="C41" s="7">
        <v>0</v>
      </c>
      <c r="D41" s="9">
        <f t="shared" si="1"/>
        <v>0</v>
      </c>
      <c r="E41" s="7">
        <f>C41/C46*100</f>
        <v>0</v>
      </c>
      <c r="F41" s="7">
        <v>0</v>
      </c>
      <c r="G41" s="7">
        <v>0</v>
      </c>
      <c r="H41" s="6"/>
    </row>
    <row r="42" spans="1:8" ht="51" customHeight="1" x14ac:dyDescent="0.25">
      <c r="A42" s="3" t="s">
        <v>33</v>
      </c>
      <c r="B42" s="7">
        <v>181.8</v>
      </c>
      <c r="C42" s="7">
        <v>197.7</v>
      </c>
      <c r="D42" s="9">
        <f t="shared" si="1"/>
        <v>108.74587458745873</v>
      </c>
      <c r="E42" s="7">
        <f>C42/C46*100</f>
        <v>1.0983333333333334</v>
      </c>
      <c r="F42" s="7">
        <v>199.8</v>
      </c>
      <c r="G42" s="7">
        <v>207.2</v>
      </c>
      <c r="H42" s="6"/>
    </row>
    <row r="43" spans="1:8" ht="48.75" customHeight="1" x14ac:dyDescent="0.25">
      <c r="A43" s="15" t="s">
        <v>30</v>
      </c>
      <c r="B43" s="7">
        <v>1.1000000000000001</v>
      </c>
      <c r="C43" s="7">
        <v>1.1000000000000001</v>
      </c>
      <c r="D43" s="9">
        <f t="shared" si="1"/>
        <v>100</v>
      </c>
      <c r="E43" s="7">
        <f>C43/C46*100</f>
        <v>6.1111111111111123E-3</v>
      </c>
      <c r="F43" s="7">
        <v>1.1000000000000001</v>
      </c>
      <c r="G43" s="7">
        <v>1.1000000000000001</v>
      </c>
      <c r="H43" s="6"/>
    </row>
    <row r="44" spans="1:8" ht="25.5" customHeight="1" x14ac:dyDescent="0.25">
      <c r="A44" s="14" t="s">
        <v>36</v>
      </c>
      <c r="B44" s="7">
        <v>112.7</v>
      </c>
      <c r="C44" s="7">
        <v>85</v>
      </c>
      <c r="D44" s="9">
        <f t="shared" si="1"/>
        <v>75.421472937000885</v>
      </c>
      <c r="E44" s="7">
        <f>C44/C46*100</f>
        <v>0.47222222222222221</v>
      </c>
      <c r="F44" s="7">
        <v>0</v>
      </c>
      <c r="G44" s="7">
        <v>0</v>
      </c>
      <c r="H44" s="6"/>
    </row>
    <row r="45" spans="1:8" ht="34.5" customHeight="1" x14ac:dyDescent="0.25">
      <c r="A45" s="3" t="s">
        <v>32</v>
      </c>
      <c r="B45" s="7">
        <v>252.4</v>
      </c>
      <c r="C45" s="7">
        <v>0</v>
      </c>
      <c r="D45" s="9">
        <f t="shared" si="1"/>
        <v>0</v>
      </c>
      <c r="E45" s="7">
        <f>C45/C46*100</f>
        <v>0</v>
      </c>
      <c r="F45" s="7">
        <v>0</v>
      </c>
      <c r="G45" s="7">
        <v>0</v>
      </c>
      <c r="H45" s="6"/>
    </row>
    <row r="46" spans="1:8" x14ac:dyDescent="0.25">
      <c r="A46" s="12" t="s">
        <v>8</v>
      </c>
      <c r="B46" s="13">
        <f>B9+B38</f>
        <v>20803.8</v>
      </c>
      <c r="C46" s="13">
        <f>C9+C38</f>
        <v>18000</v>
      </c>
      <c r="D46" s="9">
        <f t="shared" si="1"/>
        <v>86.522654515040514</v>
      </c>
      <c r="E46" s="13">
        <f>E9+E38</f>
        <v>100</v>
      </c>
      <c r="F46" s="13">
        <f>F9+F38</f>
        <v>18450</v>
      </c>
      <c r="G46" s="13">
        <f>G9+G38</f>
        <v>18450</v>
      </c>
      <c r="H46" s="6"/>
    </row>
    <row r="47" spans="1:8" x14ac:dyDescent="0.25">
      <c r="H47" s="6"/>
    </row>
  </sheetData>
  <mergeCells count="9">
    <mergeCell ref="F1:G1"/>
    <mergeCell ref="E2:G2"/>
    <mergeCell ref="F3:G3"/>
    <mergeCell ref="A5:G5"/>
    <mergeCell ref="B7:B8"/>
    <mergeCell ref="A7:A8"/>
    <mergeCell ref="C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2017-12-13T06:52:56Z</dcterms:modified>
</cp:coreProperties>
</file>