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N51" i="1" l="1"/>
  <c r="M51" i="1"/>
  <c r="L51" i="1"/>
  <c r="P51" i="1" l="1"/>
  <c r="Q51" i="1"/>
  <c r="O51" i="1"/>
  <c r="P49" i="1"/>
  <c r="Q49" i="1"/>
  <c r="P50" i="1"/>
  <c r="Q50" i="1"/>
  <c r="O50" i="1"/>
  <c r="K49" i="1"/>
  <c r="K50" i="1"/>
  <c r="K51" i="1"/>
  <c r="J49" i="1"/>
  <c r="J50" i="1"/>
  <c r="J51" i="1"/>
  <c r="I49" i="1"/>
  <c r="I50" i="1"/>
  <c r="I51" i="1"/>
  <c r="G51" i="1"/>
  <c r="H51" i="1"/>
  <c r="F51" i="1"/>
  <c r="M49" i="1" l="1"/>
  <c r="N49" i="1"/>
  <c r="L49" i="1"/>
  <c r="O49" i="1" s="1"/>
  <c r="E51" i="1"/>
  <c r="D51" i="1"/>
  <c r="D50" i="1"/>
  <c r="E50" i="1"/>
  <c r="F50" i="1"/>
  <c r="G50" i="1"/>
  <c r="H50" i="1"/>
  <c r="C51" i="1"/>
  <c r="C50" i="1"/>
  <c r="Q34" i="1"/>
  <c r="P34" i="1"/>
  <c r="O34" i="1"/>
  <c r="K34" i="1"/>
  <c r="J34" i="1"/>
  <c r="I34" i="1"/>
  <c r="Q48" i="1"/>
  <c r="P48" i="1"/>
  <c r="O48" i="1"/>
  <c r="Q46" i="1"/>
  <c r="P46" i="1"/>
  <c r="O46" i="1"/>
  <c r="K48" i="1"/>
  <c r="J48" i="1"/>
  <c r="I48" i="1"/>
  <c r="K46" i="1"/>
  <c r="J46" i="1"/>
  <c r="I46" i="1"/>
  <c r="D47" i="1"/>
  <c r="E47" i="1"/>
  <c r="F47" i="1"/>
  <c r="I47" i="1" s="1"/>
  <c r="G47" i="1"/>
  <c r="H47" i="1"/>
  <c r="C47" i="1"/>
  <c r="D45" i="1"/>
  <c r="D49" i="1" s="1"/>
  <c r="E45" i="1"/>
  <c r="Q45" i="1" s="1"/>
  <c r="F45" i="1"/>
  <c r="G45" i="1"/>
  <c r="H45" i="1"/>
  <c r="C45" i="1"/>
  <c r="Q36" i="1"/>
  <c r="P36" i="1"/>
  <c r="O36" i="1"/>
  <c r="K36" i="1"/>
  <c r="J36" i="1"/>
  <c r="I36" i="1"/>
  <c r="D35" i="1"/>
  <c r="E35" i="1"/>
  <c r="F35" i="1"/>
  <c r="G35" i="1"/>
  <c r="H35" i="1"/>
  <c r="C35" i="1"/>
  <c r="Q44" i="1"/>
  <c r="P44" i="1"/>
  <c r="O44" i="1"/>
  <c r="K44" i="1"/>
  <c r="J44" i="1"/>
  <c r="I44" i="1"/>
  <c r="D43" i="1"/>
  <c r="E43" i="1"/>
  <c r="Q43" i="1" s="1"/>
  <c r="F43" i="1"/>
  <c r="G43" i="1"/>
  <c r="H43" i="1"/>
  <c r="C43" i="1"/>
  <c r="Q42" i="1"/>
  <c r="P42" i="1"/>
  <c r="O42" i="1"/>
  <c r="K42" i="1"/>
  <c r="J42" i="1"/>
  <c r="I42" i="1"/>
  <c r="D41" i="1"/>
  <c r="E41" i="1"/>
  <c r="F41" i="1"/>
  <c r="G41" i="1"/>
  <c r="J41" i="1" s="1"/>
  <c r="H41" i="1"/>
  <c r="C41" i="1"/>
  <c r="Q40" i="1"/>
  <c r="P40" i="1"/>
  <c r="O40" i="1"/>
  <c r="K40" i="1"/>
  <c r="J40" i="1"/>
  <c r="I40" i="1"/>
  <c r="D39" i="1"/>
  <c r="E39" i="1"/>
  <c r="Q39" i="1" s="1"/>
  <c r="F39" i="1"/>
  <c r="I39" i="1" s="1"/>
  <c r="G39" i="1"/>
  <c r="H39" i="1"/>
  <c r="C39" i="1"/>
  <c r="Q38" i="1"/>
  <c r="P38" i="1"/>
  <c r="O38" i="1"/>
  <c r="K38" i="1"/>
  <c r="J38" i="1"/>
  <c r="I38" i="1"/>
  <c r="D37" i="1"/>
  <c r="J37" i="1" s="1"/>
  <c r="E37" i="1"/>
  <c r="K37" i="1" s="1"/>
  <c r="F37" i="1"/>
  <c r="I37" i="1" s="1"/>
  <c r="G37" i="1"/>
  <c r="H37" i="1"/>
  <c r="C37" i="1"/>
  <c r="Q32" i="1"/>
  <c r="P32" i="1"/>
  <c r="O32" i="1"/>
  <c r="K32" i="1"/>
  <c r="J32" i="1"/>
  <c r="I32" i="1"/>
  <c r="Q30" i="1"/>
  <c r="P30" i="1"/>
  <c r="O30" i="1"/>
  <c r="D29" i="1"/>
  <c r="E29" i="1"/>
  <c r="F29" i="1"/>
  <c r="I29" i="1" s="1"/>
  <c r="G29" i="1"/>
  <c r="J29" i="1" s="1"/>
  <c r="H29" i="1"/>
  <c r="C29" i="1"/>
  <c r="K30" i="1"/>
  <c r="J30" i="1"/>
  <c r="I30" i="1"/>
  <c r="Q28" i="1"/>
  <c r="P28" i="1"/>
  <c r="O28" i="1"/>
  <c r="K28" i="1"/>
  <c r="J28" i="1"/>
  <c r="I28" i="1"/>
  <c r="P27" i="1"/>
  <c r="Q27" i="1"/>
  <c r="D27" i="1"/>
  <c r="E27" i="1"/>
  <c r="K27" i="1" s="1"/>
  <c r="F27" i="1"/>
  <c r="G27" i="1"/>
  <c r="H27" i="1"/>
  <c r="C27" i="1"/>
  <c r="Q37" i="1"/>
  <c r="Q41" i="1"/>
  <c r="Q47" i="1"/>
  <c r="P37" i="1"/>
  <c r="P39" i="1"/>
  <c r="P41" i="1"/>
  <c r="P43" i="1"/>
  <c r="P45" i="1"/>
  <c r="P47" i="1"/>
  <c r="O37" i="1"/>
  <c r="O39" i="1"/>
  <c r="O41" i="1"/>
  <c r="O45" i="1"/>
  <c r="O47" i="1"/>
  <c r="P35" i="1"/>
  <c r="Q35" i="1"/>
  <c r="O35" i="1"/>
  <c r="P33" i="1"/>
  <c r="Q33" i="1"/>
  <c r="O33" i="1"/>
  <c r="P31" i="1"/>
  <c r="Q31" i="1"/>
  <c r="O31" i="1"/>
  <c r="P29" i="1"/>
  <c r="Q29" i="1"/>
  <c r="O29" i="1"/>
  <c r="K23" i="1"/>
  <c r="K24" i="1"/>
  <c r="K22" i="1"/>
  <c r="J23" i="1"/>
  <c r="J24" i="1"/>
  <c r="J22" i="1"/>
  <c r="K19" i="1"/>
  <c r="J19" i="1"/>
  <c r="K14" i="1"/>
  <c r="K15" i="1"/>
  <c r="K16" i="1"/>
  <c r="K13" i="1"/>
  <c r="J14" i="1"/>
  <c r="J15" i="1"/>
  <c r="J16" i="1"/>
  <c r="J13" i="1"/>
  <c r="J26" i="1"/>
  <c r="K26" i="1"/>
  <c r="I26" i="1"/>
  <c r="J25" i="1"/>
  <c r="K25" i="1"/>
  <c r="I25" i="1"/>
  <c r="Q10" i="1"/>
  <c r="Q11" i="1"/>
  <c r="Q12" i="1"/>
  <c r="Q17" i="1"/>
  <c r="Q20" i="1"/>
  <c r="Q21" i="1"/>
  <c r="P10" i="1"/>
  <c r="P11" i="1"/>
  <c r="P12" i="1"/>
  <c r="P17" i="1"/>
  <c r="P20" i="1"/>
  <c r="P21" i="1"/>
  <c r="P9" i="1"/>
  <c r="Q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9" i="1"/>
  <c r="K10" i="1"/>
  <c r="K11" i="1"/>
  <c r="K12" i="1"/>
  <c r="K17" i="1"/>
  <c r="K20" i="1"/>
  <c r="K21" i="1"/>
  <c r="K29" i="1"/>
  <c r="K31" i="1"/>
  <c r="K33" i="1"/>
  <c r="K35" i="1"/>
  <c r="K41" i="1"/>
  <c r="K43" i="1"/>
  <c r="K47" i="1"/>
  <c r="J10" i="1"/>
  <c r="J11" i="1"/>
  <c r="J12" i="1"/>
  <c r="J17" i="1"/>
  <c r="J20" i="1"/>
  <c r="J21" i="1"/>
  <c r="J31" i="1"/>
  <c r="J33" i="1"/>
  <c r="J35" i="1"/>
  <c r="J39" i="1"/>
  <c r="J43" i="1"/>
  <c r="J45" i="1"/>
  <c r="J47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7" i="1"/>
  <c r="I31" i="1"/>
  <c r="I33" i="1"/>
  <c r="I41" i="1"/>
  <c r="I45" i="1"/>
  <c r="J9" i="1"/>
  <c r="K9" i="1"/>
  <c r="I9" i="1"/>
  <c r="H49" i="1" l="1"/>
  <c r="F49" i="1"/>
  <c r="G49" i="1"/>
  <c r="E49" i="1"/>
  <c r="K45" i="1"/>
  <c r="C49" i="1"/>
  <c r="I35" i="1"/>
  <c r="I43" i="1"/>
  <c r="O43" i="1"/>
  <c r="K39" i="1"/>
  <c r="J27" i="1"/>
  <c r="O27" i="1"/>
</calcChain>
</file>

<file path=xl/sharedStrings.xml><?xml version="1.0" encoding="utf-8"?>
<sst xmlns="http://schemas.openxmlformats.org/spreadsheetml/2006/main" count="221" uniqueCount="92">
  <si>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</si>
  <si>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</si>
  <si>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</si>
  <si>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</si>
  <si>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</si>
  <si>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</si>
  <si>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</si>
  <si>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</si>
  <si>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</si>
  <si>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</si>
  <si>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</si>
  <si>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</si>
  <si>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</si>
  <si>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</si>
  <si>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</si>
  <si>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</si>
  <si>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</si>
  <si>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2016   (гр.3-гр.6)</t>
  </si>
  <si>
    <t>1.</t>
  </si>
  <si>
    <t xml:space="preserve">2. </t>
  </si>
  <si>
    <t>3.</t>
  </si>
  <si>
    <t>4.</t>
  </si>
  <si>
    <t>5.</t>
  </si>
  <si>
    <t>6.</t>
  </si>
  <si>
    <t>7.</t>
  </si>
  <si>
    <t>Реализация основных образовательных программ дошкольного образования</t>
  </si>
  <si>
    <t>Сравнительный анализ бюджетных ассигнований, предусмотренных проектом бюджета на 2016 - 2018 годы, объема финансирования МП-1 и расходных обязательств в разрезе мероприятий</t>
  </si>
  <si>
    <t>Присмотр и уход</t>
  </si>
  <si>
    <t>Реализация основных образовательных программ  начального общего образования, основного общего образования, среднего общего образования</t>
  </si>
  <si>
    <t>Организация и проведение работы с одаренными детьми</t>
  </si>
  <si>
    <t>Проведение церемонии награждения выпускников школ золотыми и серебрянными медалями</t>
  </si>
  <si>
    <t xml:space="preserve">8. </t>
  </si>
  <si>
    <t>Создание условий для личностного, профильного и профессионального самоопределения школьника</t>
  </si>
  <si>
    <t>9.</t>
  </si>
  <si>
    <t>Реализация дополнительных общеобразовательных общеразвивающих программ, реализация дополнительных общеобразовательных предпрофессиональных программ</t>
  </si>
  <si>
    <t>10.</t>
  </si>
  <si>
    <t>Развитие детского технического творчества в ДМР</t>
  </si>
  <si>
    <t>Организация  мероприятий с учащимися</t>
  </si>
  <si>
    <t>12.</t>
  </si>
  <si>
    <t>Методическое сопровождение профессионального уровня педагогов учреждений общего и дополнительного образования</t>
  </si>
  <si>
    <t>13.</t>
  </si>
  <si>
    <t>11.</t>
  </si>
  <si>
    <t>Обеспечение  реализации МП "Функционирование и развитие системы образования ДМР"</t>
  </si>
  <si>
    <t>14.</t>
  </si>
  <si>
    <t>Организация отдыха детей и молодежи</t>
  </si>
  <si>
    <t>Организация и проведение августовской педагогической конференции</t>
  </si>
  <si>
    <t>15.</t>
  </si>
  <si>
    <t>Организация и проведение чевствования образовательных учреждений к юбилейным датам</t>
  </si>
  <si>
    <t>17.</t>
  </si>
  <si>
    <t>18.</t>
  </si>
  <si>
    <t>Приобретение школьных автобусов</t>
  </si>
  <si>
    <t>19.</t>
  </si>
  <si>
    <t>20.</t>
  </si>
  <si>
    <t>Предоставление государственных гарантий на получение общедоступного бесплатного дошкольного, начального общего, основного общего, среднего общего образования</t>
  </si>
  <si>
    <t xml:space="preserve">21. </t>
  </si>
  <si>
    <t>Обеспечение воспитания и обучение детей-инвалидов в дошкольных образовательных организациях и на дому</t>
  </si>
  <si>
    <t>22.</t>
  </si>
  <si>
    <t>Выплата вознаграждения за выполнение функций классного руководителя</t>
  </si>
  <si>
    <t>23.</t>
  </si>
  <si>
    <t>Организация отдыха и оздоровления детей</t>
  </si>
  <si>
    <t>Предоставление социальных гарантий и льгот педагогическим работникам муниципальных образовательных организаций</t>
  </si>
  <si>
    <t>24.</t>
  </si>
  <si>
    <t xml:space="preserve">25. </t>
  </si>
  <si>
    <t>Предоставление мер социальной поддержки учащимся из малоимущих семей</t>
  </si>
  <si>
    <t>26.</t>
  </si>
  <si>
    <t>Предоставление мер социальной поддержки учащимся из многодетных малоимущих семей</t>
  </si>
  <si>
    <t>27.</t>
  </si>
  <si>
    <t>Предоставление мер социальной поддержки пед. Работникам образовательных и муниципальных организаций, прож. в сельской местности и ПГТ</t>
  </si>
  <si>
    <t>28.</t>
  </si>
  <si>
    <t>Предоставление государственных гарантий на получение общедоступнго и бесплатного дошкольного  образования по основным общеобразовательным программам в ДОО</t>
  </si>
  <si>
    <t>29.</t>
  </si>
  <si>
    <t>Дополнительные меры соц. поддержки отдельных категорий лиц, которым присуждены ученые степени</t>
  </si>
  <si>
    <t>№ п/п</t>
  </si>
  <si>
    <t>Мероприятие</t>
  </si>
  <si>
    <t>Проект бюджета</t>
  </si>
  <si>
    <t>Отклонение</t>
  </si>
  <si>
    <t>Реестр расходных обязательств</t>
  </si>
  <si>
    <t>2017  (гр.4-гр.7)</t>
  </si>
  <si>
    <t>2018   (гр.5-гр.8)</t>
  </si>
  <si>
    <t>2016   (гр.3-гр.12)</t>
  </si>
  <si>
    <t>2017  (гр.4-гр.13)</t>
  </si>
  <si>
    <t>2018   (гр.5-гр.14)</t>
  </si>
  <si>
    <t>МП-1</t>
  </si>
  <si>
    <t>Организация подвоза учащихся к месту учебы</t>
  </si>
  <si>
    <t>Реализация отдельных мероприятий муниципальных программ</t>
  </si>
  <si>
    <t>Предоставление выплаты компенсации части родительской платы за содержание ребенка (присмотр и уход за ребенком)</t>
  </si>
  <si>
    <t>-</t>
  </si>
  <si>
    <t>краевой бюджет</t>
  </si>
  <si>
    <t>ИТОГО, в т.ч.</t>
  </si>
  <si>
    <t>местный бюджет</t>
  </si>
  <si>
    <t>тыс. руб.</t>
  </si>
  <si>
    <t>Приложение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</si>
</sst>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164" fontId="2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tabSelected="1" zoomScaleNormal="100" workbookViewId="0">
      <selection activeCell="O2" sqref="O2"/>
    </sheetView>
  </sheetViews>
  <sheetFormatPr defaultRowHeight="15" x14ac:dyDescent="0.25"/>
  <cols>
    <col min="1" max="1" width="4" customWidth="1"/>
    <col min="2" max="2" width="22.85546875" customWidth="1"/>
    <col min="3" max="5" width="9.85546875" bestFit="1" customWidth="1"/>
    <col min="6" max="6" width="9.5703125" customWidth="1"/>
    <col min="7" max="7" width="9.85546875" customWidth="1"/>
    <col min="8" max="8" width="9.85546875" bestFit="1" customWidth="1"/>
    <col min="9" max="9" width="9.5703125" bestFit="1" customWidth="1"/>
    <col min="10" max="10" width="8.7109375" customWidth="1"/>
    <col min="11" max="11" width="9.85546875" customWidth="1"/>
    <col min="12" max="12" width="9.85546875" bestFit="1" customWidth="1"/>
    <col min="13" max="14" width="10.28515625" bestFit="1" customWidth="1"/>
    <col min="15" max="15" width="10" customWidth="1"/>
    <col min="16" max="16" width="8.85546875" customWidth="1"/>
    <col min="17" max="17" width="9" customWidth="1"/>
  </cols>
  <sheetData>
    <row r="1" spans="1:17" ht="18.75" x14ac:dyDescent="0.3">
      <c r="O1" s="15" t="s">
        <v>91</v>
      </c>
      <c r="P1" s="16"/>
      <c r="Q1" s="16"/>
    </row>
    <row r="3" spans="1:17" ht="40.5" customHeight="1" x14ac:dyDescent="0.25">
      <c r="A3" s="17" t="s">
        <v>26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x14ac:dyDescent="0.25">
      <c r="A4" s="3"/>
    </row>
    <row r="5" spans="1:17" x14ac:dyDescent="0.25">
      <c r="Q5" s="14" t="s">
        <v>90</v>
      </c>
    </row>
    <row r="6" spans="1:17" ht="34.5" customHeight="1" x14ac:dyDescent="0.25">
      <c r="A6" s="18" t="s">
        <v>72</v>
      </c>
      <c r="B6" s="19" t="s">
        <v>73</v>
      </c>
      <c r="C6" s="20" t="s">
        <v>74</v>
      </c>
      <c r="D6" s="21"/>
      <c r="E6" s="22"/>
      <c r="F6" s="23" t="s">
        <v>82</v>
      </c>
      <c r="G6" s="23"/>
      <c r="H6" s="23"/>
      <c r="I6" s="19" t="s">
        <v>75</v>
      </c>
      <c r="J6" s="19"/>
      <c r="K6" s="19"/>
      <c r="L6" s="18" t="s">
        <v>76</v>
      </c>
      <c r="M6" s="18"/>
      <c r="N6" s="18"/>
      <c r="O6" s="18" t="s">
        <v>75</v>
      </c>
      <c r="P6" s="18"/>
      <c r="Q6" s="18"/>
    </row>
    <row r="7" spans="1:17" s="3" customFormat="1" ht="45" customHeight="1" x14ac:dyDescent="0.25">
      <c r="A7" s="18"/>
      <c r="B7" s="19"/>
      <c r="C7" s="7">
        <v>2016</v>
      </c>
      <c r="D7" s="7">
        <v>2017</v>
      </c>
      <c r="E7" s="7">
        <v>2018</v>
      </c>
      <c r="F7" s="7">
        <v>2016</v>
      </c>
      <c r="G7" s="7">
        <v>2017</v>
      </c>
      <c r="H7" s="7">
        <v>2018</v>
      </c>
      <c r="I7" s="7" t="s">
        <v>17</v>
      </c>
      <c r="J7" s="7" t="s">
        <v>77</v>
      </c>
      <c r="K7" s="7" t="s">
        <v>78</v>
      </c>
      <c r="L7" s="7">
        <v>2016</v>
      </c>
      <c r="M7" s="7">
        <v>2017</v>
      </c>
      <c r="N7" s="7">
        <v>2018</v>
      </c>
      <c r="O7" s="7" t="s">
        <v>79</v>
      </c>
      <c r="P7" s="7" t="s">
        <v>80</v>
      </c>
      <c r="Q7" s="7" t="s">
        <v>81</v>
      </c>
    </row>
    <row r="8" spans="1:17" s="2" customFormat="1" ht="12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</row>
    <row r="9" spans="1:17" ht="87.6" customHeight="1" x14ac:dyDescent="0.25">
      <c r="A9" s="9" t="s">
        <v>18</v>
      </c>
      <c r="B9" s="10" t="s">
        <v>25</v>
      </c>
      <c r="C9" s="8">
        <v>49065</v>
      </c>
      <c r="D9" s="8">
        <v>49065</v>
      </c>
      <c r="E9" s="8">
        <v>49065</v>
      </c>
      <c r="F9" s="8">
        <v>49615.8</v>
      </c>
      <c r="G9" s="8">
        <v>49615.8</v>
      </c>
      <c r="H9" s="8">
        <v>49615.8</v>
      </c>
      <c r="I9" s="8">
        <f>C9-F9</f>
        <v>-550.80000000000291</v>
      </c>
      <c r="J9" s="8">
        <f t="shared" ref="J9:K21" si="0">D9-G9</f>
        <v>-550.80000000000291</v>
      </c>
      <c r="K9" s="8">
        <f t="shared" si="0"/>
        <v>-550.80000000000291</v>
      </c>
      <c r="L9" s="8">
        <v>49065</v>
      </c>
      <c r="M9" s="8">
        <v>49065</v>
      </c>
      <c r="N9" s="8">
        <v>49065</v>
      </c>
      <c r="O9" s="8">
        <f>C9-L9</f>
        <v>0</v>
      </c>
      <c r="P9" s="8">
        <f t="shared" ref="P9:Q21" si="1">D9-M9</f>
        <v>0</v>
      </c>
      <c r="Q9" s="8">
        <f t="shared" si="1"/>
        <v>0</v>
      </c>
    </row>
    <row r="10" spans="1:17" x14ac:dyDescent="0.25">
      <c r="A10" s="9" t="s">
        <v>19</v>
      </c>
      <c r="B10" s="10" t="s">
        <v>27</v>
      </c>
      <c r="C10" s="8">
        <v>28175.599999999999</v>
      </c>
      <c r="D10" s="8">
        <v>28175.599999999999</v>
      </c>
      <c r="E10" s="8">
        <v>28175.599999999999</v>
      </c>
      <c r="F10" s="8">
        <v>32627.200000000001</v>
      </c>
      <c r="G10" s="8">
        <v>32627.200000000001</v>
      </c>
      <c r="H10" s="8">
        <v>32627.200000000001</v>
      </c>
      <c r="I10" s="8">
        <f t="shared" ref="I10:K49" si="2">C10-F10</f>
        <v>-4451.6000000000022</v>
      </c>
      <c r="J10" s="8">
        <f t="shared" si="0"/>
        <v>-4451.6000000000022</v>
      </c>
      <c r="K10" s="8">
        <f t="shared" si="0"/>
        <v>-4451.6000000000022</v>
      </c>
      <c r="L10" s="8">
        <v>28175.599999999999</v>
      </c>
      <c r="M10" s="8">
        <v>28175.599999999999</v>
      </c>
      <c r="N10" s="8">
        <v>28175.599999999999</v>
      </c>
      <c r="O10" s="8">
        <f t="shared" ref="O10:O24" si="3">C10-L10</f>
        <v>0</v>
      </c>
      <c r="P10" s="8">
        <f t="shared" si="1"/>
        <v>0</v>
      </c>
      <c r="Q10" s="8">
        <f t="shared" si="1"/>
        <v>0</v>
      </c>
    </row>
    <row r="11" spans="1:17" ht="115.5" customHeight="1" x14ac:dyDescent="0.25">
      <c r="A11" s="9" t="s">
        <v>20</v>
      </c>
      <c r="B11" s="10" t="s">
        <v>28</v>
      </c>
      <c r="C11" s="8">
        <v>67996.600000000006</v>
      </c>
      <c r="D11" s="8">
        <v>67996.600000000006</v>
      </c>
      <c r="E11" s="8">
        <v>67996.600000000006</v>
      </c>
      <c r="F11" s="8">
        <v>71823.100000000006</v>
      </c>
      <c r="G11" s="8">
        <v>71823.100000000006</v>
      </c>
      <c r="H11" s="8">
        <v>71823.100000000006</v>
      </c>
      <c r="I11" s="8">
        <f t="shared" si="2"/>
        <v>-3826.5</v>
      </c>
      <c r="J11" s="8">
        <f t="shared" si="0"/>
        <v>-3826.5</v>
      </c>
      <c r="K11" s="8">
        <f t="shared" si="0"/>
        <v>-3826.5</v>
      </c>
      <c r="L11" s="8">
        <v>67996.600000000006</v>
      </c>
      <c r="M11" s="8">
        <v>67996.600000000006</v>
      </c>
      <c r="N11" s="8">
        <v>67996.600000000006</v>
      </c>
      <c r="O11" s="8">
        <f t="shared" si="3"/>
        <v>0</v>
      </c>
      <c r="P11" s="8">
        <f t="shared" si="1"/>
        <v>0</v>
      </c>
      <c r="Q11" s="8">
        <f t="shared" si="1"/>
        <v>0</v>
      </c>
    </row>
    <row r="12" spans="1:17" ht="45" x14ac:dyDescent="0.25">
      <c r="A12" s="9" t="s">
        <v>21</v>
      </c>
      <c r="B12" s="10" t="s">
        <v>83</v>
      </c>
      <c r="C12" s="8">
        <v>20578.3</v>
      </c>
      <c r="D12" s="8">
        <v>15875.6</v>
      </c>
      <c r="E12" s="8">
        <v>11335.5</v>
      </c>
      <c r="F12" s="8">
        <v>20578.3</v>
      </c>
      <c r="G12" s="8">
        <v>21693.3</v>
      </c>
      <c r="H12" s="8">
        <v>23706</v>
      </c>
      <c r="I12" s="8">
        <f t="shared" si="2"/>
        <v>0</v>
      </c>
      <c r="J12" s="8">
        <f t="shared" si="0"/>
        <v>-5817.6999999999989</v>
      </c>
      <c r="K12" s="8">
        <f t="shared" si="0"/>
        <v>-12370.5</v>
      </c>
      <c r="L12" s="8">
        <v>20578.3</v>
      </c>
      <c r="M12" s="8">
        <v>15875.6</v>
      </c>
      <c r="N12" s="8">
        <v>11335.5</v>
      </c>
      <c r="O12" s="8">
        <f t="shared" si="3"/>
        <v>0</v>
      </c>
      <c r="P12" s="8">
        <f t="shared" si="1"/>
        <v>0</v>
      </c>
      <c r="Q12" s="8">
        <f t="shared" si="1"/>
        <v>0</v>
      </c>
    </row>
    <row r="13" spans="1:17" ht="60" x14ac:dyDescent="0.25">
      <c r="A13" s="9" t="s">
        <v>22</v>
      </c>
      <c r="B13" s="11" t="s">
        <v>84</v>
      </c>
      <c r="C13" s="8">
        <v>1957.1</v>
      </c>
      <c r="D13" s="8" t="s">
        <v>86</v>
      </c>
      <c r="E13" s="8" t="s">
        <v>86</v>
      </c>
      <c r="F13" s="8">
        <v>6420.9</v>
      </c>
      <c r="G13" s="8">
        <v>6420.9</v>
      </c>
      <c r="H13" s="8">
        <v>6420.9</v>
      </c>
      <c r="I13" s="8">
        <f t="shared" si="2"/>
        <v>-4463.7999999999993</v>
      </c>
      <c r="J13" s="8">
        <f>-G13</f>
        <v>-6420.9</v>
      </c>
      <c r="K13" s="8">
        <f>-H13</f>
        <v>-6420.9</v>
      </c>
      <c r="L13" s="8">
        <v>1957.1</v>
      </c>
      <c r="M13" s="8" t="s">
        <v>86</v>
      </c>
      <c r="N13" s="8" t="s">
        <v>86</v>
      </c>
      <c r="O13" s="8">
        <f t="shared" si="3"/>
        <v>0</v>
      </c>
      <c r="P13" s="8">
        <v>0</v>
      </c>
      <c r="Q13" s="8">
        <v>0</v>
      </c>
    </row>
    <row r="14" spans="1:17" ht="45" x14ac:dyDescent="0.25">
      <c r="A14" s="9" t="s">
        <v>23</v>
      </c>
      <c r="B14" s="10" t="s">
        <v>29</v>
      </c>
      <c r="C14" s="8">
        <v>517.1</v>
      </c>
      <c r="D14" s="8" t="s">
        <v>86</v>
      </c>
      <c r="E14" s="8" t="s">
        <v>86</v>
      </c>
      <c r="F14" s="8">
        <v>517.1</v>
      </c>
      <c r="G14" s="8">
        <v>517.1</v>
      </c>
      <c r="H14" s="8">
        <v>517.1</v>
      </c>
      <c r="I14" s="8">
        <f t="shared" si="2"/>
        <v>0</v>
      </c>
      <c r="J14" s="8">
        <f t="shared" ref="J14:J16" si="4">-G14</f>
        <v>-517.1</v>
      </c>
      <c r="K14" s="8">
        <f t="shared" ref="K14:K16" si="5">-H14</f>
        <v>-517.1</v>
      </c>
      <c r="L14" s="8">
        <v>517.1</v>
      </c>
      <c r="M14" s="8" t="s">
        <v>86</v>
      </c>
      <c r="N14" s="8" t="s">
        <v>86</v>
      </c>
      <c r="O14" s="8">
        <f t="shared" si="3"/>
        <v>0</v>
      </c>
      <c r="P14" s="8">
        <v>0</v>
      </c>
      <c r="Q14" s="8">
        <v>0</v>
      </c>
    </row>
    <row r="15" spans="1:17" ht="90" x14ac:dyDescent="0.25">
      <c r="A15" s="9" t="s">
        <v>24</v>
      </c>
      <c r="B15" s="10" t="s">
        <v>30</v>
      </c>
      <c r="C15" s="8">
        <v>52</v>
      </c>
      <c r="D15" s="8" t="s">
        <v>86</v>
      </c>
      <c r="E15" s="8" t="s">
        <v>86</v>
      </c>
      <c r="F15" s="8">
        <v>52</v>
      </c>
      <c r="G15" s="8">
        <v>52</v>
      </c>
      <c r="H15" s="8">
        <v>52</v>
      </c>
      <c r="I15" s="8">
        <f t="shared" si="2"/>
        <v>0</v>
      </c>
      <c r="J15" s="8">
        <f t="shared" si="4"/>
        <v>-52</v>
      </c>
      <c r="K15" s="8">
        <f t="shared" si="5"/>
        <v>-52</v>
      </c>
      <c r="L15" s="8">
        <v>52</v>
      </c>
      <c r="M15" s="8" t="s">
        <v>86</v>
      </c>
      <c r="N15" s="8" t="s">
        <v>86</v>
      </c>
      <c r="O15" s="8">
        <f t="shared" si="3"/>
        <v>0</v>
      </c>
      <c r="P15" s="8">
        <v>0</v>
      </c>
      <c r="Q15" s="8">
        <v>0</v>
      </c>
    </row>
    <row r="16" spans="1:17" ht="90" x14ac:dyDescent="0.25">
      <c r="A16" s="9" t="s">
        <v>31</v>
      </c>
      <c r="B16" s="10" t="s">
        <v>32</v>
      </c>
      <c r="C16" s="8">
        <v>174.2</v>
      </c>
      <c r="D16" s="8" t="s">
        <v>86</v>
      </c>
      <c r="E16" s="8" t="s">
        <v>86</v>
      </c>
      <c r="F16" s="8">
        <v>174.2</v>
      </c>
      <c r="G16" s="8">
        <v>174.2</v>
      </c>
      <c r="H16" s="8">
        <v>174.2</v>
      </c>
      <c r="I16" s="8">
        <f t="shared" si="2"/>
        <v>0</v>
      </c>
      <c r="J16" s="8">
        <f t="shared" si="4"/>
        <v>-174.2</v>
      </c>
      <c r="K16" s="8">
        <f t="shared" si="5"/>
        <v>-174.2</v>
      </c>
      <c r="L16" s="8">
        <v>174.2</v>
      </c>
      <c r="M16" s="8" t="s">
        <v>86</v>
      </c>
      <c r="N16" s="8" t="s">
        <v>86</v>
      </c>
      <c r="O16" s="8">
        <f t="shared" si="3"/>
        <v>0</v>
      </c>
      <c r="P16" s="8">
        <v>0</v>
      </c>
      <c r="Q16" s="8">
        <v>0</v>
      </c>
    </row>
    <row r="17" spans="1:17" ht="143.25" customHeight="1" x14ac:dyDescent="0.25">
      <c r="A17" s="9" t="s">
        <v>33</v>
      </c>
      <c r="B17" s="10" t="s">
        <v>34</v>
      </c>
      <c r="C17" s="8">
        <v>50983.1</v>
      </c>
      <c r="D17" s="8">
        <v>50983.1</v>
      </c>
      <c r="E17" s="8">
        <v>50983.1</v>
      </c>
      <c r="F17" s="8">
        <v>54217.1</v>
      </c>
      <c r="G17" s="8">
        <v>54217.1</v>
      </c>
      <c r="H17" s="8">
        <v>54217.1</v>
      </c>
      <c r="I17" s="8">
        <f t="shared" si="2"/>
        <v>-3234</v>
      </c>
      <c r="J17" s="8">
        <f t="shared" si="0"/>
        <v>-3234</v>
      </c>
      <c r="K17" s="8">
        <f t="shared" si="0"/>
        <v>-3234</v>
      </c>
      <c r="L17" s="8">
        <v>50983.1</v>
      </c>
      <c r="M17" s="8">
        <v>50983.1</v>
      </c>
      <c r="N17" s="8">
        <v>50983.1</v>
      </c>
      <c r="O17" s="8">
        <f t="shared" si="3"/>
        <v>0</v>
      </c>
      <c r="P17" s="8">
        <f t="shared" si="1"/>
        <v>0</v>
      </c>
      <c r="Q17" s="8">
        <f t="shared" si="1"/>
        <v>0</v>
      </c>
    </row>
    <row r="18" spans="1:17" ht="45" x14ac:dyDescent="0.25">
      <c r="A18" s="9" t="s">
        <v>35</v>
      </c>
      <c r="B18" s="10" t="s">
        <v>36</v>
      </c>
      <c r="C18" s="8">
        <v>1668.7</v>
      </c>
      <c r="D18" s="8" t="s">
        <v>86</v>
      </c>
      <c r="E18" s="8" t="s">
        <v>86</v>
      </c>
      <c r="F18" s="8">
        <v>1668.7</v>
      </c>
      <c r="G18" s="8">
        <v>0</v>
      </c>
      <c r="H18" s="8">
        <v>0</v>
      </c>
      <c r="I18" s="8">
        <f t="shared" si="2"/>
        <v>0</v>
      </c>
      <c r="J18" s="8">
        <v>0</v>
      </c>
      <c r="K18" s="8">
        <v>0</v>
      </c>
      <c r="L18" s="8">
        <v>1668.7</v>
      </c>
      <c r="M18" s="8" t="s">
        <v>86</v>
      </c>
      <c r="N18" s="8" t="s">
        <v>86</v>
      </c>
      <c r="O18" s="8">
        <f t="shared" si="3"/>
        <v>0</v>
      </c>
      <c r="P18" s="8">
        <v>0</v>
      </c>
      <c r="Q18" s="8">
        <v>0</v>
      </c>
    </row>
    <row r="19" spans="1:17" ht="45" x14ac:dyDescent="0.25">
      <c r="A19" s="9" t="s">
        <v>41</v>
      </c>
      <c r="B19" s="10" t="s">
        <v>37</v>
      </c>
      <c r="C19" s="8">
        <v>1230.0999999999999</v>
      </c>
      <c r="D19" s="8" t="s">
        <v>86</v>
      </c>
      <c r="E19" s="8" t="s">
        <v>86</v>
      </c>
      <c r="F19" s="8">
        <v>1230.0999999999999</v>
      </c>
      <c r="G19" s="8">
        <v>1230.0999999999999</v>
      </c>
      <c r="H19" s="8">
        <v>1230.0999999999999</v>
      </c>
      <c r="I19" s="8">
        <f t="shared" si="2"/>
        <v>0</v>
      </c>
      <c r="J19" s="8">
        <f>-G19</f>
        <v>-1230.0999999999999</v>
      </c>
      <c r="K19" s="8">
        <f>-H19</f>
        <v>-1230.0999999999999</v>
      </c>
      <c r="L19" s="8">
        <v>1230.0999999999999</v>
      </c>
      <c r="M19" s="8" t="s">
        <v>86</v>
      </c>
      <c r="N19" s="8" t="s">
        <v>86</v>
      </c>
      <c r="O19" s="8">
        <f t="shared" si="3"/>
        <v>0</v>
      </c>
      <c r="P19" s="8">
        <v>0</v>
      </c>
      <c r="Q19" s="8">
        <v>0</v>
      </c>
    </row>
    <row r="20" spans="1:17" ht="113.25" customHeight="1" x14ac:dyDescent="0.25">
      <c r="A20" s="9" t="s">
        <v>38</v>
      </c>
      <c r="B20" s="10" t="s">
        <v>39</v>
      </c>
      <c r="C20" s="8">
        <v>4425.6000000000004</v>
      </c>
      <c r="D20" s="8">
        <v>4425.6000000000004</v>
      </c>
      <c r="E20" s="8">
        <v>4425.6000000000004</v>
      </c>
      <c r="F20" s="8">
        <v>5620.6</v>
      </c>
      <c r="G20" s="8">
        <v>5620.6</v>
      </c>
      <c r="H20" s="8">
        <v>5620.6</v>
      </c>
      <c r="I20" s="8">
        <f t="shared" si="2"/>
        <v>-1195</v>
      </c>
      <c r="J20" s="8">
        <f t="shared" si="0"/>
        <v>-1195</v>
      </c>
      <c r="K20" s="8">
        <f t="shared" si="0"/>
        <v>-1195</v>
      </c>
      <c r="L20" s="8">
        <v>4425.6000000000004</v>
      </c>
      <c r="M20" s="8">
        <v>4425.6000000000004</v>
      </c>
      <c r="N20" s="8">
        <v>4425.6000000000004</v>
      </c>
      <c r="O20" s="8">
        <f t="shared" si="3"/>
        <v>0</v>
      </c>
      <c r="P20" s="8">
        <f t="shared" si="1"/>
        <v>0</v>
      </c>
      <c r="Q20" s="8">
        <f t="shared" si="1"/>
        <v>0</v>
      </c>
    </row>
    <row r="21" spans="1:17" ht="75" x14ac:dyDescent="0.25">
      <c r="A21" s="9" t="s">
        <v>40</v>
      </c>
      <c r="B21" s="11" t="s">
        <v>42</v>
      </c>
      <c r="C21" s="8">
        <v>8220</v>
      </c>
      <c r="D21" s="8">
        <v>8220</v>
      </c>
      <c r="E21" s="8">
        <v>8220</v>
      </c>
      <c r="F21" s="8">
        <v>8220</v>
      </c>
      <c r="G21" s="8">
        <v>8220</v>
      </c>
      <c r="H21" s="8">
        <v>8220</v>
      </c>
      <c r="I21" s="8">
        <f t="shared" si="2"/>
        <v>0</v>
      </c>
      <c r="J21" s="8">
        <f t="shared" si="0"/>
        <v>0</v>
      </c>
      <c r="K21" s="8">
        <f t="shared" si="0"/>
        <v>0</v>
      </c>
      <c r="L21" s="8">
        <v>8220</v>
      </c>
      <c r="M21" s="8">
        <v>8220</v>
      </c>
      <c r="N21" s="8">
        <v>8220</v>
      </c>
      <c r="O21" s="8">
        <f t="shared" si="3"/>
        <v>0</v>
      </c>
      <c r="P21" s="8">
        <f t="shared" si="1"/>
        <v>0</v>
      </c>
      <c r="Q21" s="8">
        <f t="shared" si="1"/>
        <v>0</v>
      </c>
    </row>
    <row r="22" spans="1:17" ht="30" x14ac:dyDescent="0.25">
      <c r="A22" s="9" t="s">
        <v>43</v>
      </c>
      <c r="B22" s="10" t="s">
        <v>44</v>
      </c>
      <c r="C22" s="8">
        <v>611.1</v>
      </c>
      <c r="D22" s="8" t="s">
        <v>86</v>
      </c>
      <c r="E22" s="8" t="s">
        <v>86</v>
      </c>
      <c r="F22" s="8">
        <v>295</v>
      </c>
      <c r="G22" s="8">
        <v>295</v>
      </c>
      <c r="H22" s="8">
        <v>295</v>
      </c>
      <c r="I22" s="8">
        <f t="shared" si="2"/>
        <v>316.10000000000002</v>
      </c>
      <c r="J22" s="8">
        <f>-G22</f>
        <v>-295</v>
      </c>
      <c r="K22" s="8">
        <f>-H22</f>
        <v>-295</v>
      </c>
      <c r="L22" s="8">
        <v>611.1</v>
      </c>
      <c r="M22" s="8" t="s">
        <v>86</v>
      </c>
      <c r="N22" s="8" t="s">
        <v>86</v>
      </c>
      <c r="O22" s="8">
        <f t="shared" si="3"/>
        <v>0</v>
      </c>
      <c r="P22" s="8">
        <v>0</v>
      </c>
      <c r="Q22" s="8">
        <v>0</v>
      </c>
    </row>
    <row r="23" spans="1:17" ht="75" x14ac:dyDescent="0.25">
      <c r="A23" s="9" t="s">
        <v>46</v>
      </c>
      <c r="B23" s="10" t="s">
        <v>45</v>
      </c>
      <c r="C23" s="8">
        <v>80</v>
      </c>
      <c r="D23" s="8" t="s">
        <v>86</v>
      </c>
      <c r="E23" s="8" t="s">
        <v>86</v>
      </c>
      <c r="F23" s="8">
        <v>80</v>
      </c>
      <c r="G23" s="8">
        <v>80</v>
      </c>
      <c r="H23" s="8">
        <v>80</v>
      </c>
      <c r="I23" s="8">
        <f t="shared" si="2"/>
        <v>0</v>
      </c>
      <c r="J23" s="8">
        <f t="shared" ref="J23:J24" si="6">-G23</f>
        <v>-80</v>
      </c>
      <c r="K23" s="8">
        <f t="shared" ref="K23:K24" si="7">-H23</f>
        <v>-80</v>
      </c>
      <c r="L23" s="8">
        <v>80</v>
      </c>
      <c r="M23" s="8" t="s">
        <v>86</v>
      </c>
      <c r="N23" s="8" t="s">
        <v>86</v>
      </c>
      <c r="O23" s="8">
        <f t="shared" si="3"/>
        <v>0</v>
      </c>
      <c r="P23" s="8">
        <v>0</v>
      </c>
      <c r="Q23" s="8">
        <v>0</v>
      </c>
    </row>
    <row r="24" spans="1:17" ht="90" x14ac:dyDescent="0.25">
      <c r="A24" s="9">
        <v>16</v>
      </c>
      <c r="B24" s="10" t="s">
        <v>47</v>
      </c>
      <c r="C24" s="8">
        <v>249</v>
      </c>
      <c r="D24" s="8" t="s">
        <v>86</v>
      </c>
      <c r="E24" s="8" t="s">
        <v>86</v>
      </c>
      <c r="F24" s="8">
        <v>270</v>
      </c>
      <c r="G24" s="8">
        <v>270</v>
      </c>
      <c r="H24" s="8">
        <v>135</v>
      </c>
      <c r="I24" s="8">
        <f t="shared" si="2"/>
        <v>-21</v>
      </c>
      <c r="J24" s="8">
        <f t="shared" si="6"/>
        <v>-270</v>
      </c>
      <c r="K24" s="8">
        <f t="shared" si="7"/>
        <v>-135</v>
      </c>
      <c r="L24" s="8">
        <v>249</v>
      </c>
      <c r="M24" s="8" t="s">
        <v>86</v>
      </c>
      <c r="N24" s="8" t="s">
        <v>86</v>
      </c>
      <c r="O24" s="8">
        <f t="shared" si="3"/>
        <v>0</v>
      </c>
      <c r="P24" s="8">
        <v>0</v>
      </c>
      <c r="Q24" s="8">
        <v>0</v>
      </c>
    </row>
    <row r="25" spans="1:17" ht="30" x14ac:dyDescent="0.25">
      <c r="A25" s="9" t="s">
        <v>48</v>
      </c>
      <c r="B25" s="10" t="s">
        <v>44</v>
      </c>
      <c r="C25" s="8" t="s">
        <v>86</v>
      </c>
      <c r="D25" s="8" t="s">
        <v>86</v>
      </c>
      <c r="E25" s="8" t="s">
        <v>86</v>
      </c>
      <c r="F25" s="8">
        <v>1025</v>
      </c>
      <c r="G25" s="8">
        <v>1025</v>
      </c>
      <c r="H25" s="8">
        <v>1025</v>
      </c>
      <c r="I25" s="8">
        <f>-F25</f>
        <v>-1025</v>
      </c>
      <c r="J25" s="8">
        <f t="shared" ref="J25:K26" si="8">-G25</f>
        <v>-1025</v>
      </c>
      <c r="K25" s="8">
        <f t="shared" si="8"/>
        <v>-1025</v>
      </c>
      <c r="L25" s="8" t="s">
        <v>86</v>
      </c>
      <c r="M25" s="8" t="s">
        <v>86</v>
      </c>
      <c r="N25" s="8" t="s">
        <v>86</v>
      </c>
      <c r="O25" s="8">
        <v>0</v>
      </c>
      <c r="P25" s="8">
        <v>0</v>
      </c>
      <c r="Q25" s="8">
        <v>0</v>
      </c>
    </row>
    <row r="26" spans="1:17" ht="30" x14ac:dyDescent="0.25">
      <c r="A26" s="9" t="s">
        <v>49</v>
      </c>
      <c r="B26" s="10" t="s">
        <v>50</v>
      </c>
      <c r="C26" s="8" t="s">
        <v>86</v>
      </c>
      <c r="D26" s="8" t="s">
        <v>86</v>
      </c>
      <c r="E26" s="8" t="s">
        <v>86</v>
      </c>
      <c r="F26" s="8">
        <v>3150</v>
      </c>
      <c r="G26" s="8">
        <v>3150</v>
      </c>
      <c r="H26" s="8">
        <v>3150</v>
      </c>
      <c r="I26" s="8">
        <f>-F26</f>
        <v>-3150</v>
      </c>
      <c r="J26" s="8">
        <f t="shared" si="8"/>
        <v>-3150</v>
      </c>
      <c r="K26" s="8">
        <f t="shared" si="8"/>
        <v>-3150</v>
      </c>
      <c r="L26" s="8" t="s">
        <v>86</v>
      </c>
      <c r="M26" s="8" t="s">
        <v>86</v>
      </c>
      <c r="N26" s="8" t="s">
        <v>86</v>
      </c>
      <c r="O26" s="8">
        <v>0</v>
      </c>
      <c r="P26" s="8">
        <v>0</v>
      </c>
      <c r="Q26" s="8">
        <v>0</v>
      </c>
    </row>
    <row r="27" spans="1:17" ht="90" x14ac:dyDescent="0.25">
      <c r="A27" s="9" t="s">
        <v>51</v>
      </c>
      <c r="B27" s="10" t="s">
        <v>85</v>
      </c>
      <c r="C27" s="8">
        <f>C28</f>
        <v>13417.9</v>
      </c>
      <c r="D27" s="8">
        <f t="shared" ref="D27:H27" si="9">D28</f>
        <v>13417.9</v>
      </c>
      <c r="E27" s="8">
        <f t="shared" si="9"/>
        <v>13417.9</v>
      </c>
      <c r="F27" s="8">
        <f t="shared" si="9"/>
        <v>13417.9</v>
      </c>
      <c r="G27" s="8">
        <f t="shared" si="9"/>
        <v>13417.9</v>
      </c>
      <c r="H27" s="8">
        <f t="shared" si="9"/>
        <v>13417.9</v>
      </c>
      <c r="I27" s="8">
        <f t="shared" si="2"/>
        <v>0</v>
      </c>
      <c r="J27" s="8">
        <f t="shared" si="2"/>
        <v>0</v>
      </c>
      <c r="K27" s="8">
        <f t="shared" si="2"/>
        <v>0</v>
      </c>
      <c r="L27" s="8" t="s">
        <v>86</v>
      </c>
      <c r="M27" s="8" t="s">
        <v>86</v>
      </c>
      <c r="N27" s="8" t="s">
        <v>86</v>
      </c>
      <c r="O27" s="8">
        <f t="shared" ref="O27:O36" si="10">C27</f>
        <v>13417.9</v>
      </c>
      <c r="P27" s="8">
        <f t="shared" ref="P27:Q28" si="11">D27</f>
        <v>13417.9</v>
      </c>
      <c r="Q27" s="8">
        <f t="shared" si="11"/>
        <v>13417.9</v>
      </c>
    </row>
    <row r="28" spans="1:17" x14ac:dyDescent="0.25">
      <c r="A28" s="9"/>
      <c r="B28" s="10" t="s">
        <v>87</v>
      </c>
      <c r="C28" s="8">
        <v>13417.9</v>
      </c>
      <c r="D28" s="8">
        <v>13417.9</v>
      </c>
      <c r="E28" s="8">
        <v>13417.9</v>
      </c>
      <c r="F28" s="8">
        <v>13417.9</v>
      </c>
      <c r="G28" s="8">
        <v>13417.9</v>
      </c>
      <c r="H28" s="8">
        <v>13417.9</v>
      </c>
      <c r="I28" s="8">
        <f t="shared" si="2"/>
        <v>0</v>
      </c>
      <c r="J28" s="8">
        <f t="shared" si="2"/>
        <v>0</v>
      </c>
      <c r="K28" s="8">
        <f t="shared" si="2"/>
        <v>0</v>
      </c>
      <c r="L28" s="8" t="s">
        <v>86</v>
      </c>
      <c r="M28" s="8" t="s">
        <v>86</v>
      </c>
      <c r="N28" s="8" t="s">
        <v>86</v>
      </c>
      <c r="O28" s="8">
        <f t="shared" si="10"/>
        <v>13417.9</v>
      </c>
      <c r="P28" s="8">
        <f t="shared" si="11"/>
        <v>13417.9</v>
      </c>
      <c r="Q28" s="8">
        <f t="shared" si="11"/>
        <v>13417.9</v>
      </c>
    </row>
    <row r="29" spans="1:17" ht="150" x14ac:dyDescent="0.25">
      <c r="A29" s="9" t="s">
        <v>52</v>
      </c>
      <c r="B29" s="10" t="s">
        <v>53</v>
      </c>
      <c r="C29" s="8">
        <f>C30</f>
        <v>241232</v>
      </c>
      <c r="D29" s="8">
        <f t="shared" ref="D29:H29" si="12">D30</f>
        <v>241216.7</v>
      </c>
      <c r="E29" s="8">
        <f t="shared" si="12"/>
        <v>241325.7</v>
      </c>
      <c r="F29" s="8">
        <f t="shared" si="12"/>
        <v>241232</v>
      </c>
      <c r="G29" s="8">
        <f t="shared" si="12"/>
        <v>241232</v>
      </c>
      <c r="H29" s="8">
        <f t="shared" si="12"/>
        <v>241232</v>
      </c>
      <c r="I29" s="8">
        <f t="shared" si="2"/>
        <v>0</v>
      </c>
      <c r="J29" s="8">
        <f t="shared" si="2"/>
        <v>-15.299999999988358</v>
      </c>
      <c r="K29" s="8">
        <f t="shared" si="2"/>
        <v>93.700000000011642</v>
      </c>
      <c r="L29" s="8" t="s">
        <v>86</v>
      </c>
      <c r="M29" s="8" t="s">
        <v>86</v>
      </c>
      <c r="N29" s="8" t="s">
        <v>86</v>
      </c>
      <c r="O29" s="8">
        <f t="shared" si="10"/>
        <v>241232</v>
      </c>
      <c r="P29" s="8">
        <f t="shared" ref="P29:Q48" si="13">D29</f>
        <v>241216.7</v>
      </c>
      <c r="Q29" s="8">
        <f t="shared" si="13"/>
        <v>241325.7</v>
      </c>
    </row>
    <row r="30" spans="1:17" x14ac:dyDescent="0.25">
      <c r="A30" s="9"/>
      <c r="B30" s="10" t="s">
        <v>87</v>
      </c>
      <c r="C30" s="8">
        <v>241232</v>
      </c>
      <c r="D30" s="8">
        <v>241216.7</v>
      </c>
      <c r="E30" s="8">
        <v>241325.7</v>
      </c>
      <c r="F30" s="8">
        <v>241232</v>
      </c>
      <c r="G30" s="8">
        <v>241232</v>
      </c>
      <c r="H30" s="8">
        <v>241232</v>
      </c>
      <c r="I30" s="8">
        <f t="shared" si="2"/>
        <v>0</v>
      </c>
      <c r="J30" s="8">
        <f t="shared" si="2"/>
        <v>-15.299999999988358</v>
      </c>
      <c r="K30" s="8">
        <f t="shared" si="2"/>
        <v>93.700000000011642</v>
      </c>
      <c r="L30" s="8" t="s">
        <v>86</v>
      </c>
      <c r="M30" s="8" t="s">
        <v>86</v>
      </c>
      <c r="N30" s="8" t="s">
        <v>86</v>
      </c>
      <c r="O30" s="8">
        <f t="shared" si="10"/>
        <v>241232</v>
      </c>
      <c r="P30" s="8">
        <f t="shared" si="13"/>
        <v>241216.7</v>
      </c>
      <c r="Q30" s="8">
        <f t="shared" si="13"/>
        <v>241325.7</v>
      </c>
    </row>
    <row r="31" spans="1:17" ht="90" x14ac:dyDescent="0.25">
      <c r="A31" s="9" t="s">
        <v>54</v>
      </c>
      <c r="B31" s="10" t="s">
        <v>55</v>
      </c>
      <c r="C31" s="8">
        <v>259.8</v>
      </c>
      <c r="D31" s="8">
        <v>259.8</v>
      </c>
      <c r="E31" s="8">
        <v>259.8</v>
      </c>
      <c r="F31" s="8">
        <v>259.8</v>
      </c>
      <c r="G31" s="8">
        <v>259.8</v>
      </c>
      <c r="H31" s="8">
        <v>259.8</v>
      </c>
      <c r="I31" s="8">
        <f t="shared" si="2"/>
        <v>0</v>
      </c>
      <c r="J31" s="8">
        <f t="shared" si="2"/>
        <v>0</v>
      </c>
      <c r="K31" s="8">
        <f t="shared" si="2"/>
        <v>0</v>
      </c>
      <c r="L31" s="8" t="s">
        <v>86</v>
      </c>
      <c r="M31" s="8" t="s">
        <v>86</v>
      </c>
      <c r="N31" s="8" t="s">
        <v>86</v>
      </c>
      <c r="O31" s="8">
        <f t="shared" si="10"/>
        <v>259.8</v>
      </c>
      <c r="P31" s="8">
        <f t="shared" si="13"/>
        <v>259.8</v>
      </c>
      <c r="Q31" s="8">
        <f t="shared" si="13"/>
        <v>259.8</v>
      </c>
    </row>
    <row r="32" spans="1:17" x14ac:dyDescent="0.25">
      <c r="A32" s="9"/>
      <c r="B32" s="10" t="s">
        <v>87</v>
      </c>
      <c r="C32" s="8">
        <v>259.8</v>
      </c>
      <c r="D32" s="8">
        <v>259.8</v>
      </c>
      <c r="E32" s="8">
        <v>259.8</v>
      </c>
      <c r="F32" s="8">
        <v>259.8</v>
      </c>
      <c r="G32" s="8">
        <v>259.8</v>
      </c>
      <c r="H32" s="8">
        <v>259.8</v>
      </c>
      <c r="I32" s="8">
        <f t="shared" si="2"/>
        <v>0</v>
      </c>
      <c r="J32" s="8">
        <f t="shared" si="2"/>
        <v>0</v>
      </c>
      <c r="K32" s="8">
        <f t="shared" si="2"/>
        <v>0</v>
      </c>
      <c r="L32" s="8" t="s">
        <v>86</v>
      </c>
      <c r="M32" s="8" t="s">
        <v>86</v>
      </c>
      <c r="N32" s="8" t="s">
        <v>86</v>
      </c>
      <c r="O32" s="8">
        <f t="shared" si="10"/>
        <v>259.8</v>
      </c>
      <c r="P32" s="8">
        <f t="shared" si="13"/>
        <v>259.8</v>
      </c>
      <c r="Q32" s="8">
        <f t="shared" si="13"/>
        <v>259.8</v>
      </c>
    </row>
    <row r="33" spans="1:17" ht="75" x14ac:dyDescent="0.25">
      <c r="A33" s="9" t="s">
        <v>56</v>
      </c>
      <c r="B33" s="10" t="s">
        <v>57</v>
      </c>
      <c r="C33" s="8">
        <v>9113.7000000000007</v>
      </c>
      <c r="D33" s="8">
        <v>9113.7000000000007</v>
      </c>
      <c r="E33" s="8">
        <v>9113.7000000000007</v>
      </c>
      <c r="F33" s="8">
        <v>9113.7000000000007</v>
      </c>
      <c r="G33" s="8">
        <v>9113.7000000000007</v>
      </c>
      <c r="H33" s="8">
        <v>9113.7000000000007</v>
      </c>
      <c r="I33" s="8">
        <f t="shared" si="2"/>
        <v>0</v>
      </c>
      <c r="J33" s="8">
        <f t="shared" si="2"/>
        <v>0</v>
      </c>
      <c r="K33" s="8">
        <f t="shared" si="2"/>
        <v>0</v>
      </c>
      <c r="L33" s="8" t="s">
        <v>86</v>
      </c>
      <c r="M33" s="8" t="s">
        <v>86</v>
      </c>
      <c r="N33" s="8" t="s">
        <v>86</v>
      </c>
      <c r="O33" s="8">
        <f t="shared" si="10"/>
        <v>9113.7000000000007</v>
      </c>
      <c r="P33" s="8">
        <f t="shared" si="13"/>
        <v>9113.7000000000007</v>
      </c>
      <c r="Q33" s="8">
        <f t="shared" si="13"/>
        <v>9113.7000000000007</v>
      </c>
    </row>
    <row r="34" spans="1:17" x14ac:dyDescent="0.25">
      <c r="A34" s="9"/>
      <c r="B34" s="10" t="s">
        <v>87</v>
      </c>
      <c r="C34" s="8">
        <v>9113.7000000000007</v>
      </c>
      <c r="D34" s="8">
        <v>9113.7000000000007</v>
      </c>
      <c r="E34" s="8">
        <v>9113.7000000000007</v>
      </c>
      <c r="F34" s="8">
        <v>9113.7000000000007</v>
      </c>
      <c r="G34" s="8">
        <v>9113.7000000000007</v>
      </c>
      <c r="H34" s="8">
        <v>9113.7000000000007</v>
      </c>
      <c r="I34" s="8">
        <f t="shared" si="2"/>
        <v>0</v>
      </c>
      <c r="J34" s="8">
        <f t="shared" si="2"/>
        <v>0</v>
      </c>
      <c r="K34" s="8">
        <f t="shared" si="2"/>
        <v>0</v>
      </c>
      <c r="L34" s="8" t="s">
        <v>86</v>
      </c>
      <c r="M34" s="8" t="s">
        <v>86</v>
      </c>
      <c r="N34" s="8" t="s">
        <v>86</v>
      </c>
      <c r="O34" s="8">
        <f t="shared" si="10"/>
        <v>9113.7000000000007</v>
      </c>
      <c r="P34" s="8">
        <f t="shared" si="13"/>
        <v>9113.7000000000007</v>
      </c>
      <c r="Q34" s="8">
        <f t="shared" si="13"/>
        <v>9113.7000000000007</v>
      </c>
    </row>
    <row r="35" spans="1:17" ht="30" x14ac:dyDescent="0.25">
      <c r="A35" s="9" t="s">
        <v>58</v>
      </c>
      <c r="B35" s="10" t="s">
        <v>59</v>
      </c>
      <c r="C35" s="8">
        <f>C36</f>
        <v>8853.7999999999993</v>
      </c>
      <c r="D35" s="8">
        <f t="shared" ref="D35:H35" si="14">D36</f>
        <v>8853.7999999999993</v>
      </c>
      <c r="E35" s="8">
        <f t="shared" si="14"/>
        <v>8853.7999999999993</v>
      </c>
      <c r="F35" s="8">
        <f t="shared" si="14"/>
        <v>8853.7999999999993</v>
      </c>
      <c r="G35" s="8">
        <f t="shared" si="14"/>
        <v>8853.7999999999993</v>
      </c>
      <c r="H35" s="8">
        <f t="shared" si="14"/>
        <v>8853.7999999999993</v>
      </c>
      <c r="I35" s="8">
        <f t="shared" si="2"/>
        <v>0</v>
      </c>
      <c r="J35" s="8">
        <f t="shared" si="2"/>
        <v>0</v>
      </c>
      <c r="K35" s="8">
        <f t="shared" si="2"/>
        <v>0</v>
      </c>
      <c r="L35" s="8" t="s">
        <v>86</v>
      </c>
      <c r="M35" s="8" t="s">
        <v>86</v>
      </c>
      <c r="N35" s="8" t="s">
        <v>86</v>
      </c>
      <c r="O35" s="8">
        <f t="shared" si="10"/>
        <v>8853.7999999999993</v>
      </c>
      <c r="P35" s="8">
        <f t="shared" si="13"/>
        <v>8853.7999999999993</v>
      </c>
      <c r="Q35" s="8">
        <f t="shared" si="13"/>
        <v>8853.7999999999993</v>
      </c>
    </row>
    <row r="36" spans="1:17" x14ac:dyDescent="0.25">
      <c r="A36" s="9"/>
      <c r="B36" s="10" t="s">
        <v>87</v>
      </c>
      <c r="C36" s="8">
        <v>8853.7999999999993</v>
      </c>
      <c r="D36" s="8">
        <v>8853.7999999999993</v>
      </c>
      <c r="E36" s="8">
        <v>8853.7999999999993</v>
      </c>
      <c r="F36" s="8">
        <v>8853.7999999999993</v>
      </c>
      <c r="G36" s="8">
        <v>8853.7999999999993</v>
      </c>
      <c r="H36" s="8">
        <v>8853.7999999999993</v>
      </c>
      <c r="I36" s="8">
        <f t="shared" si="2"/>
        <v>0</v>
      </c>
      <c r="J36" s="8">
        <f t="shared" si="2"/>
        <v>0</v>
      </c>
      <c r="K36" s="8">
        <f t="shared" si="2"/>
        <v>0</v>
      </c>
      <c r="L36" s="8" t="s">
        <v>86</v>
      </c>
      <c r="M36" s="8" t="s">
        <v>86</v>
      </c>
      <c r="N36" s="8" t="s">
        <v>86</v>
      </c>
      <c r="O36" s="8">
        <f t="shared" si="10"/>
        <v>8853.7999999999993</v>
      </c>
      <c r="P36" s="8">
        <f t="shared" si="13"/>
        <v>8853.7999999999993</v>
      </c>
      <c r="Q36" s="8">
        <f t="shared" si="13"/>
        <v>8853.7999999999993</v>
      </c>
    </row>
    <row r="37" spans="1:17" ht="105" x14ac:dyDescent="0.25">
      <c r="A37" s="9" t="s">
        <v>61</v>
      </c>
      <c r="B37" s="10" t="s">
        <v>60</v>
      </c>
      <c r="C37" s="8">
        <f>C38</f>
        <v>9255.7999999999993</v>
      </c>
      <c r="D37" s="8">
        <f t="shared" ref="D37:H37" si="15">D38</f>
        <v>9058.2000000000007</v>
      </c>
      <c r="E37" s="8">
        <f t="shared" si="15"/>
        <v>8860.7000000000007</v>
      </c>
      <c r="F37" s="8">
        <f t="shared" si="15"/>
        <v>9255.7999999999993</v>
      </c>
      <c r="G37" s="8">
        <f t="shared" si="15"/>
        <v>9255.7999999999993</v>
      </c>
      <c r="H37" s="8">
        <f t="shared" si="15"/>
        <v>9255.7999999999993</v>
      </c>
      <c r="I37" s="8">
        <f t="shared" si="2"/>
        <v>0</v>
      </c>
      <c r="J37" s="8">
        <f t="shared" si="2"/>
        <v>-197.59999999999854</v>
      </c>
      <c r="K37" s="8">
        <f t="shared" si="2"/>
        <v>-395.09999999999854</v>
      </c>
      <c r="L37" s="8" t="s">
        <v>86</v>
      </c>
      <c r="M37" s="8" t="s">
        <v>86</v>
      </c>
      <c r="N37" s="8" t="s">
        <v>86</v>
      </c>
      <c r="O37" s="8">
        <f t="shared" ref="O37:O48" si="16">C37</f>
        <v>9255.7999999999993</v>
      </c>
      <c r="P37" s="8">
        <f t="shared" si="13"/>
        <v>9058.2000000000007</v>
      </c>
      <c r="Q37" s="8">
        <f t="shared" si="13"/>
        <v>8860.7000000000007</v>
      </c>
    </row>
    <row r="38" spans="1:17" x14ac:dyDescent="0.25">
      <c r="A38" s="9"/>
      <c r="B38" s="10" t="s">
        <v>87</v>
      </c>
      <c r="C38" s="8">
        <v>9255.7999999999993</v>
      </c>
      <c r="D38" s="8">
        <v>9058.2000000000007</v>
      </c>
      <c r="E38" s="8">
        <v>8860.7000000000007</v>
      </c>
      <c r="F38" s="8">
        <v>9255.7999999999993</v>
      </c>
      <c r="G38" s="8">
        <v>9255.7999999999993</v>
      </c>
      <c r="H38" s="8">
        <v>9255.7999999999993</v>
      </c>
      <c r="I38" s="8">
        <f t="shared" si="2"/>
        <v>0</v>
      </c>
      <c r="J38" s="8">
        <f t="shared" si="2"/>
        <v>-197.59999999999854</v>
      </c>
      <c r="K38" s="8">
        <f t="shared" si="2"/>
        <v>-395.09999999999854</v>
      </c>
      <c r="L38" s="8" t="s">
        <v>86</v>
      </c>
      <c r="M38" s="8" t="s">
        <v>86</v>
      </c>
      <c r="N38" s="8" t="s">
        <v>86</v>
      </c>
      <c r="O38" s="8">
        <f t="shared" si="16"/>
        <v>9255.7999999999993</v>
      </c>
      <c r="P38" s="8">
        <f t="shared" si="13"/>
        <v>9058.2000000000007</v>
      </c>
      <c r="Q38" s="8">
        <f t="shared" si="13"/>
        <v>8860.7000000000007</v>
      </c>
    </row>
    <row r="39" spans="1:17" ht="60" x14ac:dyDescent="0.25">
      <c r="A39" s="9" t="s">
        <v>62</v>
      </c>
      <c r="B39" s="10" t="s">
        <v>63</v>
      </c>
      <c r="C39" s="8">
        <f>C40</f>
        <v>8867</v>
      </c>
      <c r="D39" s="8">
        <f t="shared" ref="D39:H39" si="17">D40</f>
        <v>9083.9</v>
      </c>
      <c r="E39" s="8">
        <f t="shared" si="17"/>
        <v>9083.9</v>
      </c>
      <c r="F39" s="8">
        <f t="shared" si="17"/>
        <v>8836.6</v>
      </c>
      <c r="G39" s="8">
        <f t="shared" si="17"/>
        <v>8836.6</v>
      </c>
      <c r="H39" s="8">
        <f t="shared" si="17"/>
        <v>8836.6</v>
      </c>
      <c r="I39" s="8">
        <f t="shared" si="2"/>
        <v>30.399999999999636</v>
      </c>
      <c r="J39" s="8">
        <f t="shared" si="2"/>
        <v>247.29999999999927</v>
      </c>
      <c r="K39" s="8">
        <f t="shared" si="2"/>
        <v>247.29999999999927</v>
      </c>
      <c r="L39" s="8" t="s">
        <v>86</v>
      </c>
      <c r="M39" s="8" t="s">
        <v>86</v>
      </c>
      <c r="N39" s="8" t="s">
        <v>86</v>
      </c>
      <c r="O39" s="8">
        <f t="shared" si="16"/>
        <v>8867</v>
      </c>
      <c r="P39" s="8">
        <f t="shared" si="13"/>
        <v>9083.9</v>
      </c>
      <c r="Q39" s="8">
        <f t="shared" si="13"/>
        <v>9083.9</v>
      </c>
    </row>
    <row r="40" spans="1:17" x14ac:dyDescent="0.25">
      <c r="A40" s="9"/>
      <c r="B40" s="10" t="s">
        <v>87</v>
      </c>
      <c r="C40" s="8">
        <v>8867</v>
      </c>
      <c r="D40" s="8">
        <v>9083.9</v>
      </c>
      <c r="E40" s="8">
        <v>9083.9</v>
      </c>
      <c r="F40" s="8">
        <v>8836.6</v>
      </c>
      <c r="G40" s="8">
        <v>8836.6</v>
      </c>
      <c r="H40" s="8">
        <v>8836.6</v>
      </c>
      <c r="I40" s="8">
        <f t="shared" si="2"/>
        <v>30.399999999999636</v>
      </c>
      <c r="J40" s="8">
        <f t="shared" si="2"/>
        <v>247.29999999999927</v>
      </c>
      <c r="K40" s="8">
        <f t="shared" si="2"/>
        <v>247.29999999999927</v>
      </c>
      <c r="L40" s="8" t="s">
        <v>86</v>
      </c>
      <c r="M40" s="8" t="s">
        <v>86</v>
      </c>
      <c r="N40" s="8" t="s">
        <v>86</v>
      </c>
      <c r="O40" s="8">
        <f t="shared" si="16"/>
        <v>8867</v>
      </c>
      <c r="P40" s="8">
        <f t="shared" si="13"/>
        <v>9083.9</v>
      </c>
      <c r="Q40" s="8">
        <f t="shared" si="13"/>
        <v>9083.9</v>
      </c>
    </row>
    <row r="41" spans="1:17" ht="75" x14ac:dyDescent="0.25">
      <c r="A41" s="9" t="s">
        <v>64</v>
      </c>
      <c r="B41" s="10" t="s">
        <v>65</v>
      </c>
      <c r="C41" s="8">
        <f>C42</f>
        <v>6143.1</v>
      </c>
      <c r="D41" s="8">
        <f t="shared" ref="D41:H41" si="18">D42</f>
        <v>6260.9</v>
      </c>
      <c r="E41" s="8">
        <f t="shared" si="18"/>
        <v>6260.9</v>
      </c>
      <c r="F41" s="8">
        <f t="shared" si="18"/>
        <v>6173.5</v>
      </c>
      <c r="G41" s="8">
        <f t="shared" si="18"/>
        <v>6173.5</v>
      </c>
      <c r="H41" s="8">
        <f t="shared" si="18"/>
        <v>6173.5</v>
      </c>
      <c r="I41" s="8">
        <f t="shared" si="2"/>
        <v>-30.399999999999636</v>
      </c>
      <c r="J41" s="8">
        <f t="shared" si="2"/>
        <v>87.399999999999636</v>
      </c>
      <c r="K41" s="8">
        <f t="shared" si="2"/>
        <v>87.399999999999636</v>
      </c>
      <c r="L41" s="8" t="s">
        <v>86</v>
      </c>
      <c r="M41" s="8" t="s">
        <v>86</v>
      </c>
      <c r="N41" s="8" t="s">
        <v>86</v>
      </c>
      <c r="O41" s="8">
        <f t="shared" si="16"/>
        <v>6143.1</v>
      </c>
      <c r="P41" s="8">
        <f t="shared" si="13"/>
        <v>6260.9</v>
      </c>
      <c r="Q41" s="8">
        <f t="shared" si="13"/>
        <v>6260.9</v>
      </c>
    </row>
    <row r="42" spans="1:17" x14ac:dyDescent="0.25">
      <c r="A42" s="9"/>
      <c r="B42" s="10" t="s">
        <v>87</v>
      </c>
      <c r="C42" s="8">
        <v>6143.1</v>
      </c>
      <c r="D42" s="8">
        <v>6260.9</v>
      </c>
      <c r="E42" s="8">
        <v>6260.9</v>
      </c>
      <c r="F42" s="8">
        <v>6173.5</v>
      </c>
      <c r="G42" s="8">
        <v>6173.5</v>
      </c>
      <c r="H42" s="8">
        <v>6173.5</v>
      </c>
      <c r="I42" s="8">
        <f t="shared" si="2"/>
        <v>-30.399999999999636</v>
      </c>
      <c r="J42" s="8">
        <f t="shared" si="2"/>
        <v>87.399999999999636</v>
      </c>
      <c r="K42" s="8">
        <f t="shared" si="2"/>
        <v>87.399999999999636</v>
      </c>
      <c r="L42" s="8" t="s">
        <v>86</v>
      </c>
      <c r="M42" s="8" t="s">
        <v>86</v>
      </c>
      <c r="N42" s="8" t="s">
        <v>86</v>
      </c>
      <c r="O42" s="8">
        <f t="shared" si="16"/>
        <v>6143.1</v>
      </c>
      <c r="P42" s="8">
        <f t="shared" si="13"/>
        <v>6260.9</v>
      </c>
      <c r="Q42" s="8">
        <f t="shared" si="13"/>
        <v>6260.9</v>
      </c>
    </row>
    <row r="43" spans="1:17" ht="120" x14ac:dyDescent="0.25">
      <c r="A43" s="9" t="s">
        <v>66</v>
      </c>
      <c r="B43" s="10" t="s">
        <v>67</v>
      </c>
      <c r="C43" s="8">
        <f>C44</f>
        <v>8485.9</v>
      </c>
      <c r="D43" s="8">
        <f t="shared" ref="D43:H43" si="19">D44</f>
        <v>8485.9</v>
      </c>
      <c r="E43" s="8">
        <f t="shared" si="19"/>
        <v>8485.9</v>
      </c>
      <c r="F43" s="8">
        <f t="shared" si="19"/>
        <v>8505.2999999999993</v>
      </c>
      <c r="G43" s="8">
        <f t="shared" si="19"/>
        <v>8505.2999999999993</v>
      </c>
      <c r="H43" s="8">
        <f t="shared" si="19"/>
        <v>8505.2999999999993</v>
      </c>
      <c r="I43" s="8">
        <f t="shared" si="2"/>
        <v>-19.399999999999636</v>
      </c>
      <c r="J43" s="8">
        <f t="shared" si="2"/>
        <v>-19.399999999999636</v>
      </c>
      <c r="K43" s="8">
        <f t="shared" si="2"/>
        <v>-19.399999999999636</v>
      </c>
      <c r="L43" s="8" t="s">
        <v>86</v>
      </c>
      <c r="M43" s="8" t="s">
        <v>86</v>
      </c>
      <c r="N43" s="8" t="s">
        <v>86</v>
      </c>
      <c r="O43" s="8">
        <f t="shared" si="16"/>
        <v>8485.9</v>
      </c>
      <c r="P43" s="8">
        <f t="shared" si="13"/>
        <v>8485.9</v>
      </c>
      <c r="Q43" s="8">
        <f t="shared" si="13"/>
        <v>8485.9</v>
      </c>
    </row>
    <row r="44" spans="1:17" x14ac:dyDescent="0.25">
      <c r="A44" s="9"/>
      <c r="B44" s="10" t="s">
        <v>87</v>
      </c>
      <c r="C44" s="8">
        <v>8485.9</v>
      </c>
      <c r="D44" s="8">
        <v>8485.9</v>
      </c>
      <c r="E44" s="8">
        <v>8485.9</v>
      </c>
      <c r="F44" s="8">
        <v>8505.2999999999993</v>
      </c>
      <c r="G44" s="8">
        <v>8505.2999999999993</v>
      </c>
      <c r="H44" s="8">
        <v>8505.2999999999993</v>
      </c>
      <c r="I44" s="8">
        <f t="shared" si="2"/>
        <v>-19.399999999999636</v>
      </c>
      <c r="J44" s="8">
        <f t="shared" si="2"/>
        <v>-19.399999999999636</v>
      </c>
      <c r="K44" s="8">
        <f t="shared" si="2"/>
        <v>-19.399999999999636</v>
      </c>
      <c r="L44" s="8" t="s">
        <v>86</v>
      </c>
      <c r="M44" s="8" t="s">
        <v>86</v>
      </c>
      <c r="N44" s="8" t="s">
        <v>86</v>
      </c>
      <c r="O44" s="8">
        <f t="shared" si="16"/>
        <v>8485.9</v>
      </c>
      <c r="P44" s="8">
        <f t="shared" si="13"/>
        <v>8485.9</v>
      </c>
      <c r="Q44" s="8">
        <f t="shared" si="13"/>
        <v>8485.9</v>
      </c>
    </row>
    <row r="45" spans="1:17" ht="150" x14ac:dyDescent="0.25">
      <c r="A45" s="9" t="s">
        <v>68</v>
      </c>
      <c r="B45" s="10" t="s">
        <v>69</v>
      </c>
      <c r="C45" s="8">
        <f>C46</f>
        <v>194965.8</v>
      </c>
      <c r="D45" s="8">
        <f t="shared" ref="D45:H45" si="20">D46</f>
        <v>194965.8</v>
      </c>
      <c r="E45" s="8">
        <f t="shared" si="20"/>
        <v>194965.8</v>
      </c>
      <c r="F45" s="8">
        <f t="shared" si="20"/>
        <v>194965.8</v>
      </c>
      <c r="G45" s="8">
        <f t="shared" si="20"/>
        <v>194965.8</v>
      </c>
      <c r="H45" s="8">
        <f t="shared" si="20"/>
        <v>194965.8</v>
      </c>
      <c r="I45" s="8">
        <f t="shared" si="2"/>
        <v>0</v>
      </c>
      <c r="J45" s="8">
        <f t="shared" si="2"/>
        <v>0</v>
      </c>
      <c r="K45" s="8">
        <f t="shared" si="2"/>
        <v>0</v>
      </c>
      <c r="L45" s="8" t="s">
        <v>86</v>
      </c>
      <c r="M45" s="8" t="s">
        <v>86</v>
      </c>
      <c r="N45" s="8" t="s">
        <v>86</v>
      </c>
      <c r="O45" s="8">
        <f t="shared" si="16"/>
        <v>194965.8</v>
      </c>
      <c r="P45" s="8">
        <f t="shared" si="13"/>
        <v>194965.8</v>
      </c>
      <c r="Q45" s="8">
        <f t="shared" si="13"/>
        <v>194965.8</v>
      </c>
    </row>
    <row r="46" spans="1:17" x14ac:dyDescent="0.25">
      <c r="A46" s="9"/>
      <c r="B46" s="10" t="s">
        <v>87</v>
      </c>
      <c r="C46" s="8">
        <v>194965.8</v>
      </c>
      <c r="D46" s="8">
        <v>194965.8</v>
      </c>
      <c r="E46" s="8">
        <v>194965.8</v>
      </c>
      <c r="F46" s="8">
        <v>194965.8</v>
      </c>
      <c r="G46" s="8">
        <v>194965.8</v>
      </c>
      <c r="H46" s="8">
        <v>194965.8</v>
      </c>
      <c r="I46" s="8">
        <f t="shared" si="2"/>
        <v>0</v>
      </c>
      <c r="J46" s="8">
        <f t="shared" si="2"/>
        <v>0</v>
      </c>
      <c r="K46" s="8">
        <f t="shared" si="2"/>
        <v>0</v>
      </c>
      <c r="L46" s="8" t="s">
        <v>86</v>
      </c>
      <c r="M46" s="8" t="s">
        <v>86</v>
      </c>
      <c r="N46" s="8" t="s">
        <v>86</v>
      </c>
      <c r="O46" s="8">
        <f t="shared" si="16"/>
        <v>194965.8</v>
      </c>
      <c r="P46" s="8">
        <f t="shared" si="13"/>
        <v>194965.8</v>
      </c>
      <c r="Q46" s="8">
        <f t="shared" si="13"/>
        <v>194965.8</v>
      </c>
    </row>
    <row r="47" spans="1:17" ht="90" x14ac:dyDescent="0.25">
      <c r="A47" s="9" t="s">
        <v>70</v>
      </c>
      <c r="B47" s="10" t="s">
        <v>71</v>
      </c>
      <c r="C47" s="8">
        <f>C48</f>
        <v>60.9</v>
      </c>
      <c r="D47" s="8">
        <f t="shared" ref="D47:H47" si="21">D48</f>
        <v>60.9</v>
      </c>
      <c r="E47" s="8">
        <f t="shared" si="21"/>
        <v>60.9</v>
      </c>
      <c r="F47" s="8">
        <f t="shared" si="21"/>
        <v>60.9</v>
      </c>
      <c r="G47" s="8">
        <f t="shared" si="21"/>
        <v>60.9</v>
      </c>
      <c r="H47" s="8">
        <f t="shared" si="21"/>
        <v>60.9</v>
      </c>
      <c r="I47" s="8">
        <f t="shared" si="2"/>
        <v>0</v>
      </c>
      <c r="J47" s="8">
        <f t="shared" si="2"/>
        <v>0</v>
      </c>
      <c r="K47" s="8">
        <f t="shared" si="2"/>
        <v>0</v>
      </c>
      <c r="L47" s="8" t="s">
        <v>86</v>
      </c>
      <c r="M47" s="8" t="s">
        <v>86</v>
      </c>
      <c r="N47" s="8" t="s">
        <v>86</v>
      </c>
      <c r="O47" s="8">
        <f t="shared" si="16"/>
        <v>60.9</v>
      </c>
      <c r="P47" s="8">
        <f t="shared" si="13"/>
        <v>60.9</v>
      </c>
      <c r="Q47" s="8">
        <f t="shared" si="13"/>
        <v>60.9</v>
      </c>
    </row>
    <row r="48" spans="1:17" x14ac:dyDescent="0.25">
      <c r="A48" s="9"/>
      <c r="B48" s="10" t="s">
        <v>87</v>
      </c>
      <c r="C48" s="8">
        <v>60.9</v>
      </c>
      <c r="D48" s="8">
        <v>60.9</v>
      </c>
      <c r="E48" s="8">
        <v>60.9</v>
      </c>
      <c r="F48" s="8">
        <v>60.9</v>
      </c>
      <c r="G48" s="8">
        <v>60.9</v>
      </c>
      <c r="H48" s="8">
        <v>60.9</v>
      </c>
      <c r="I48" s="8">
        <f t="shared" si="2"/>
        <v>0</v>
      </c>
      <c r="J48" s="8">
        <f t="shared" si="2"/>
        <v>0</v>
      </c>
      <c r="K48" s="8">
        <f t="shared" si="2"/>
        <v>0</v>
      </c>
      <c r="L48" s="8" t="s">
        <v>86</v>
      </c>
      <c r="M48" s="8" t="s">
        <v>86</v>
      </c>
      <c r="N48" s="8" t="s">
        <v>86</v>
      </c>
      <c r="O48" s="8">
        <f t="shared" si="16"/>
        <v>60.9</v>
      </c>
      <c r="P48" s="8">
        <f t="shared" si="13"/>
        <v>60.9</v>
      </c>
      <c r="Q48" s="8">
        <f t="shared" si="13"/>
        <v>60.9</v>
      </c>
    </row>
    <row r="49" spans="1:17" x14ac:dyDescent="0.25">
      <c r="A49" s="12"/>
      <c r="B49" s="13" t="s">
        <v>88</v>
      </c>
      <c r="C49" s="8">
        <f>C50+C51</f>
        <v>736639.2</v>
      </c>
      <c r="D49" s="8">
        <f t="shared" ref="D49:H49" si="22">D50+D51</f>
        <v>725519.00000000012</v>
      </c>
      <c r="E49" s="8">
        <f t="shared" si="22"/>
        <v>720890.40000000014</v>
      </c>
      <c r="F49" s="8">
        <f t="shared" si="22"/>
        <v>758260.2</v>
      </c>
      <c r="G49" s="8">
        <f t="shared" si="22"/>
        <v>757706.5</v>
      </c>
      <c r="H49" s="8">
        <f t="shared" si="22"/>
        <v>759584.2</v>
      </c>
      <c r="I49" s="8">
        <f t="shared" si="2"/>
        <v>-21621</v>
      </c>
      <c r="J49" s="8">
        <f t="shared" si="2"/>
        <v>-32187.499999999884</v>
      </c>
      <c r="K49" s="8">
        <f t="shared" si="2"/>
        <v>-38693.799999999814</v>
      </c>
      <c r="L49" s="8">
        <f>L51</f>
        <v>235983.50000000006</v>
      </c>
      <c r="M49" s="8">
        <f t="shared" ref="M49:N49" si="23">M51</f>
        <v>224741.50000000003</v>
      </c>
      <c r="N49" s="8">
        <f t="shared" si="23"/>
        <v>220201.40000000002</v>
      </c>
      <c r="O49" s="8">
        <f>C49-L49</f>
        <v>500655.6999999999</v>
      </c>
      <c r="P49" s="8">
        <f t="shared" ref="P49:Q49" si="24">D49-M49</f>
        <v>500777.50000000012</v>
      </c>
      <c r="Q49" s="8">
        <f t="shared" si="24"/>
        <v>500689.00000000012</v>
      </c>
    </row>
    <row r="50" spans="1:17" x14ac:dyDescent="0.25">
      <c r="A50" s="12"/>
      <c r="B50" s="13" t="s">
        <v>87</v>
      </c>
      <c r="C50" s="8">
        <f>C27+C29+C31+C33+C35+C37+C39+C41+C43+C45+C47</f>
        <v>500655.69999999995</v>
      </c>
      <c r="D50" s="8">
        <f t="shared" ref="D50:H50" si="25">D27+D29+D31+D33+D35+D37+D39+D41+D43+D45+D47</f>
        <v>500777.50000000006</v>
      </c>
      <c r="E50" s="8">
        <f t="shared" si="25"/>
        <v>500689.00000000006</v>
      </c>
      <c r="F50" s="8">
        <f t="shared" si="25"/>
        <v>500675.09999999992</v>
      </c>
      <c r="G50" s="8">
        <f t="shared" si="25"/>
        <v>500675.09999999992</v>
      </c>
      <c r="H50" s="8">
        <f t="shared" si="25"/>
        <v>500675.09999999992</v>
      </c>
      <c r="I50" s="8">
        <f t="shared" ref="I50:K51" si="26">C50-F50</f>
        <v>-19.399999999965075</v>
      </c>
      <c r="J50" s="8">
        <f t="shared" si="26"/>
        <v>102.4000000001397</v>
      </c>
      <c r="K50" s="8">
        <f t="shared" si="26"/>
        <v>13.900000000139698</v>
      </c>
      <c r="L50" s="8" t="s">
        <v>86</v>
      </c>
      <c r="M50" s="8" t="s">
        <v>86</v>
      </c>
      <c r="N50" s="8" t="s">
        <v>86</v>
      </c>
      <c r="O50" s="8">
        <f>C50</f>
        <v>500655.69999999995</v>
      </c>
      <c r="P50" s="8">
        <f t="shared" ref="P50:Q50" si="27">D50</f>
        <v>500777.50000000006</v>
      </c>
      <c r="Q50" s="8">
        <f t="shared" si="27"/>
        <v>500689.00000000006</v>
      </c>
    </row>
    <row r="51" spans="1:17" x14ac:dyDescent="0.25">
      <c r="A51" s="12"/>
      <c r="B51" s="13" t="s">
        <v>89</v>
      </c>
      <c r="C51" s="8">
        <f>C9+C10+C11+C12+C13+C14+C15+C16+C17+C18+C19+C20+C21+C22+C23+C24</f>
        <v>235983.50000000006</v>
      </c>
      <c r="D51" s="8">
        <f>D9+D10+D11+D12+D17+D20+D21</f>
        <v>224741.50000000003</v>
      </c>
      <c r="E51" s="8">
        <f t="shared" ref="E51" si="28">E9+E10+E11+E12+E17+E20+E21</f>
        <v>220201.40000000002</v>
      </c>
      <c r="F51" s="8">
        <f>F9+F10+F11+F12+F13+F14+F15+F16+F17+F18+F19+F20+F21+F22+F23+F24+F25+F26</f>
        <v>257585.10000000003</v>
      </c>
      <c r="G51" s="8">
        <f t="shared" ref="G51:H51" si="29">G9+G10+G11+G12+G13+G14+G15+G16+G17+G18+G19+G20+G21+G22+G23+G24+G25+G26</f>
        <v>257031.40000000002</v>
      </c>
      <c r="H51" s="8">
        <f t="shared" si="29"/>
        <v>258909.10000000003</v>
      </c>
      <c r="I51" s="8">
        <f t="shared" si="26"/>
        <v>-21601.599999999977</v>
      </c>
      <c r="J51" s="8">
        <f t="shared" si="26"/>
        <v>-32289.899999999994</v>
      </c>
      <c r="K51" s="8">
        <f t="shared" si="26"/>
        <v>-38707.700000000012</v>
      </c>
      <c r="L51" s="8">
        <f>L9+L10+L11+L12+L13+L14+L15+L16+L17+L18+L19+L20+L21+L22+L23+L24</f>
        <v>235983.50000000006</v>
      </c>
      <c r="M51" s="8">
        <f>M9+M10+M11+M12+M17+M20+M21</f>
        <v>224741.50000000003</v>
      </c>
      <c r="N51" s="8">
        <f>N9+N10+N11+N12+N17+N20+N21</f>
        <v>220201.40000000002</v>
      </c>
      <c r="O51" s="8">
        <f>C51-L51</f>
        <v>0</v>
      </c>
      <c r="P51" s="8">
        <f t="shared" ref="P51:Q51" si="30">D51-M51</f>
        <v>0</v>
      </c>
      <c r="Q51" s="8">
        <f t="shared" si="30"/>
        <v>0</v>
      </c>
    </row>
    <row r="52" spans="1:17" x14ac:dyDescent="0.25">
      <c r="B52" s="3"/>
    </row>
    <row r="53" spans="1:17" x14ac:dyDescent="0.25">
      <c r="B53" s="3"/>
    </row>
    <row r="54" spans="1:17" x14ac:dyDescent="0.25">
      <c r="B54" s="3"/>
    </row>
    <row r="55" spans="1:17" x14ac:dyDescent="0.25">
      <c r="B55" s="3"/>
      <c r="C55" s="4"/>
      <c r="D55" s="4"/>
      <c r="E55" s="4"/>
      <c r="F55" s="4"/>
      <c r="G55" s="4"/>
      <c r="H55" s="4"/>
      <c r="I55" s="5"/>
      <c r="J55" s="5"/>
      <c r="K55" s="4"/>
      <c r="L55" s="5"/>
      <c r="M55" s="5"/>
      <c r="N55" s="5"/>
    </row>
    <row r="56" spans="1:17" x14ac:dyDescent="0.25">
      <c r="B56" s="3"/>
      <c r="C56" s="4"/>
      <c r="D56" s="4"/>
      <c r="E56" s="4"/>
      <c r="F56" s="4"/>
      <c r="G56" s="4"/>
      <c r="H56" s="4"/>
      <c r="I56" s="5"/>
      <c r="J56" s="5"/>
      <c r="K56" s="4"/>
      <c r="L56" s="5"/>
      <c r="M56" s="5"/>
      <c r="N56" s="5"/>
    </row>
    <row r="57" spans="1:17" x14ac:dyDescent="0.25">
      <c r="B57" s="3"/>
      <c r="D57" s="6"/>
      <c r="E57" s="6"/>
      <c r="F57" s="4"/>
      <c r="G57" s="4"/>
      <c r="H57" s="4"/>
      <c r="I57" s="5"/>
      <c r="J57" s="5"/>
      <c r="K57" s="4"/>
      <c r="L57" s="5"/>
      <c r="M57" s="5"/>
      <c r="N57" s="5"/>
    </row>
    <row r="58" spans="1:17" x14ac:dyDescent="0.25">
      <c r="B58" s="3"/>
    </row>
    <row r="59" spans="1:17" x14ac:dyDescent="0.25">
      <c r="B59" s="3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</row>
    <row r="60" spans="1:17" x14ac:dyDescent="0.25">
      <c r="B60" s="3"/>
    </row>
    <row r="61" spans="1:17" x14ac:dyDescent="0.25">
      <c r="B61" s="3"/>
    </row>
    <row r="62" spans="1:17" x14ac:dyDescent="0.25">
      <c r="B62" s="3"/>
    </row>
    <row r="63" spans="1:17" x14ac:dyDescent="0.25">
      <c r="B63" s="3"/>
    </row>
    <row r="64" spans="1:17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</sheetData>
  <mergeCells count="9">
    <mergeCell ref="O1:Q1"/>
    <mergeCell ref="A3:Q3"/>
    <mergeCell ref="O6:Q6"/>
    <mergeCell ref="B6:B7"/>
    <mergeCell ref="A6:A7"/>
    <mergeCell ref="C6:E6"/>
    <mergeCell ref="F6:H6"/>
    <mergeCell ref="I6:K6"/>
    <mergeCell ref="L6:N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2015-11-23T05:54:11Z</dcterms:modified>
</cp:coreProperties>
</file>