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36" i="1" l="1"/>
  <c r="Q36" i="1"/>
  <c r="O36" i="1"/>
  <c r="M33" i="1"/>
  <c r="M34" i="1" s="1"/>
  <c r="N33" i="1"/>
  <c r="L33" i="1"/>
  <c r="L34" i="1" s="1"/>
  <c r="C33" i="1"/>
  <c r="D33" i="1"/>
  <c r="E33" i="1"/>
  <c r="K33" i="1" s="1"/>
  <c r="F33" i="1"/>
  <c r="F34" i="1" s="1"/>
  <c r="G33" i="1"/>
  <c r="G34" i="1" s="1"/>
  <c r="H33" i="1"/>
  <c r="P19" i="1"/>
  <c r="Q19" i="1"/>
  <c r="O19" i="1"/>
  <c r="P12" i="1"/>
  <c r="Q12" i="1"/>
  <c r="O12" i="1"/>
  <c r="Q11" i="1"/>
  <c r="P11" i="1"/>
  <c r="O11" i="1"/>
  <c r="K36" i="1"/>
  <c r="J36" i="1"/>
  <c r="N34" i="1"/>
  <c r="K12" i="1"/>
  <c r="K19" i="1"/>
  <c r="K20" i="1"/>
  <c r="K21" i="1"/>
  <c r="K13" i="1"/>
  <c r="K14" i="1"/>
  <c r="K15" i="1"/>
  <c r="K16" i="1"/>
  <c r="K22" i="1"/>
  <c r="K23" i="1"/>
  <c r="K24" i="1"/>
  <c r="K25" i="1"/>
  <c r="K26" i="1"/>
  <c r="K27" i="1"/>
  <c r="K28" i="1"/>
  <c r="K29" i="1"/>
  <c r="K30" i="1"/>
  <c r="K17" i="1"/>
  <c r="K18" i="1"/>
  <c r="K31" i="1"/>
  <c r="K32" i="1"/>
  <c r="K11" i="1"/>
  <c r="J12" i="1"/>
  <c r="J19" i="1"/>
  <c r="J20" i="1"/>
  <c r="J21" i="1"/>
  <c r="J13" i="1"/>
  <c r="J14" i="1"/>
  <c r="J15" i="1"/>
  <c r="J16" i="1"/>
  <c r="J22" i="1"/>
  <c r="J23" i="1"/>
  <c r="J24" i="1"/>
  <c r="J25" i="1"/>
  <c r="J26" i="1"/>
  <c r="J27" i="1"/>
  <c r="J28" i="1"/>
  <c r="J29" i="1"/>
  <c r="J30" i="1"/>
  <c r="J17" i="1"/>
  <c r="J18" i="1"/>
  <c r="J31" i="1"/>
  <c r="J32" i="1"/>
  <c r="I36" i="1"/>
  <c r="I12" i="1"/>
  <c r="I19" i="1"/>
  <c r="I20" i="1"/>
  <c r="I21" i="1"/>
  <c r="I13" i="1"/>
  <c r="I14" i="1"/>
  <c r="I15" i="1"/>
  <c r="I16" i="1"/>
  <c r="I22" i="1"/>
  <c r="I23" i="1"/>
  <c r="I24" i="1"/>
  <c r="I25" i="1"/>
  <c r="I26" i="1"/>
  <c r="I27" i="1"/>
  <c r="I28" i="1"/>
  <c r="I29" i="1"/>
  <c r="I30" i="1"/>
  <c r="I17" i="1"/>
  <c r="I18" i="1"/>
  <c r="I31" i="1"/>
  <c r="I32" i="1"/>
  <c r="H34" i="1"/>
  <c r="J11" i="1"/>
  <c r="I33" i="1" l="1"/>
  <c r="J33" i="1"/>
  <c r="Q33" i="1"/>
  <c r="P33" i="1"/>
  <c r="O33" i="1"/>
  <c r="D37" i="1"/>
  <c r="E37" i="1"/>
  <c r="F37" i="1"/>
  <c r="F38" i="1" s="1"/>
  <c r="G37" i="1"/>
  <c r="G38" i="1" s="1"/>
  <c r="H37" i="1"/>
  <c r="H38" i="1" s="1"/>
  <c r="I37" i="1"/>
  <c r="J37" i="1"/>
  <c r="K37" i="1"/>
  <c r="L37" i="1"/>
  <c r="L38" i="1" s="1"/>
  <c r="M37" i="1"/>
  <c r="M38" i="1" s="1"/>
  <c r="N37" i="1"/>
  <c r="N38" i="1" s="1"/>
  <c r="O37" i="1"/>
  <c r="O38" i="1" s="1"/>
  <c r="P37" i="1"/>
  <c r="Q37" i="1"/>
  <c r="C37" i="1"/>
  <c r="Q38" i="1" l="1"/>
  <c r="P38" i="1"/>
  <c r="J34" i="1"/>
  <c r="D34" i="1"/>
  <c r="P34" i="1" s="1"/>
  <c r="K34" i="1"/>
  <c r="E34" i="1"/>
  <c r="Q34" i="1" s="1"/>
  <c r="I34" i="1"/>
  <c r="C34" i="1"/>
  <c r="O34" i="1" s="1"/>
  <c r="C38" i="1"/>
  <c r="E38" i="1"/>
  <c r="D38" i="1"/>
  <c r="I11" i="1" l="1"/>
  <c r="K38" i="1" l="1"/>
  <c r="J38" i="1"/>
  <c r="I38" i="1" l="1"/>
</calcChain>
</file>

<file path=xl/sharedStrings.xml><?xml version="1.0" encoding="utf-8"?>
<sst xmlns="http://schemas.openxmlformats.org/spreadsheetml/2006/main" count="62" uniqueCount="61">
  <si>
    <t>Проведение технической инвентаризации объектов недвижимости, находящихся в собственности Добрянского муниципального района</t>
  </si>
  <si>
    <t>Информационное обеспечение ведения Реестра муниципального имущества и Реестра договоров аренды имущества и земельных участков</t>
  </si>
  <si>
    <t>Межевание земельных участков, находящихся в собственности муниципального образования</t>
  </si>
  <si>
    <t>Межевание земельных участков, государственная собственность на которые не разграничена, в том числе с целью продажи через торги</t>
  </si>
  <si>
    <t>Осуществление оценки объектов муниципальной собственности, земельных участков, вовлекаемых в оборот, реализуемых через торги</t>
  </si>
  <si>
    <t>Содержание и обслуживание муниципального движимого имущества Добрянского района</t>
  </si>
  <si>
    <t>Содержание и обслуживание недвижимого имущества Добрянского муниципального района</t>
  </si>
  <si>
    <t>Содержание и обслуживание помещений, занимаемых отраслевыми (функциональными) органами администрации Добрянского муниципального района (ОМСУ)</t>
  </si>
  <si>
    <t>Содержание и обслуживание внешних инженерных сетей, находящихся в муниципальной казне</t>
  </si>
  <si>
    <t>Текущий ремонт инженерных сетей, находящихся в муниципальной казне</t>
  </si>
  <si>
    <t>Текущий ремонт недвижимого имущества, находящегося в муниципальной казне</t>
  </si>
  <si>
    <t>Обеспечение содержания  и сохранности имущества незавершенного строительством комплекса «Стадион «Добрянка»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</si>
  <si>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</si>
  <si>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</si>
  <si>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</si>
  <si>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</si>
  <si>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</si>
  <si>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</si>
  <si>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</si>
  <si>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</si>
  <si>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</si>
  <si>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</si>
  <si>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</si>
  <si>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</si>
  <si>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</si>
  <si>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</si>
  <si>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</si>
  <si>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Мониторинг на полигоне твердых бытовых отходов п.Полазна</t>
  </si>
  <si>
    <t>средства местного бюджета</t>
  </si>
  <si>
    <t>Всего, в том числе</t>
  </si>
  <si>
    <t>Проект бюджета</t>
  </si>
  <si>
    <t>Мероприятие</t>
  </si>
  <si>
    <t>Отклонение</t>
  </si>
  <si>
    <t>Реестр расходных обязательств</t>
  </si>
  <si>
    <t>№ п/п</t>
  </si>
  <si>
    <t>МП-7</t>
  </si>
  <si>
    <t>тыс. руб.</t>
  </si>
  <si>
    <t>объемов финансирования МП-7 и расходных обязательств в разрезе мероприятий</t>
  </si>
  <si>
    <t>2017   (гр.3-гр.6)</t>
  </si>
  <si>
    <t>2018  (гр.4-гр.7)</t>
  </si>
  <si>
    <t>2019   (гр.5-гр.8)</t>
  </si>
  <si>
    <t>2017   (гр.3-гр.12)</t>
  </si>
  <si>
    <t>2018  (гр.4-гр.13)</t>
  </si>
  <si>
    <t>2019   (гр.5-гр.14)</t>
  </si>
  <si>
    <t xml:space="preserve">Сравнительный анализ бюджетных ассигнований, предусмотренных проектом бюджета на 2017-2019 годы, </t>
  </si>
  <si>
    <t>Обеспечение содержания и сохранности имущества незавершенного строительства "Культурно-досуговый центр в г.Добрянке ПК"</t>
  </si>
  <si>
    <t>Публикация объявлений в СМИ о торгах, передаче в пользование, аренду</t>
  </si>
  <si>
    <t>Взносы на капитальный ремонт общего имущества в многоквартирных домах, являющихся муниципальной собственностью Добрянского муниципального района</t>
  </si>
  <si>
    <t>Изготовление схем размещения земельных участков, подготовка межевого плана земельных участков, постановка на кадастровый учет с целью бесплатного предоставления многодетным семьям</t>
  </si>
  <si>
    <t>Обеспечение выполнения комплексных кадастровых работ и утверждения карты-плана территории</t>
  </si>
  <si>
    <t>Подпрограмма 1."Функционирование муниципального контроля и охрана окружающей среды Добрянского муниципального района"</t>
  </si>
  <si>
    <t>Выполнение мероприятий по демонтажу самовольно установленных рекламных конструкций на территории района</t>
  </si>
  <si>
    <t>Всего по подпрограмме 1</t>
  </si>
  <si>
    <t>Всего</t>
  </si>
  <si>
    <t>Содержание казенных учреждений Добрянского муниципального района (МКУ "ДГИЦ")</t>
  </si>
  <si>
    <t>Содержание муниципальных органов Добрянского муниципального района (МКУ "УИиЗО)</t>
  </si>
  <si>
    <t>Содержание казенных учреждений Добрянского муниципального района (МКУ "ДИК")</t>
  </si>
  <si>
    <t>Почтовые расходы по отправке исходящей корреспонденции по земельным вопросам</t>
  </si>
  <si>
    <t>к Заключению КСП ДМР</t>
  </si>
  <si>
    <t>от 21.11.2016 г.</t>
  </si>
  <si>
    <t xml:space="preserve">Приложение 8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</si>
</sst>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Fill="1" applyBorder="1" applyAlignment="1"/>
    <xf numFmtId="49" fontId="4" fillId="0" borderId="2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/>
    <xf numFmtId="164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zoomScale="110" zoomScaleNormal="110" workbookViewId="0">
      <selection activeCell="O1" sqref="O1:Q3"/>
    </sheetView>
  </sheetViews>
  <sheetFormatPr defaultColWidth="9.140625" defaultRowHeight="15" x14ac:dyDescent="0.25"/>
  <cols>
    <col min="1" max="1" width="4" style="5" customWidth="1"/>
    <col min="2" max="2" width="32" style="6" customWidth="1"/>
    <col min="3" max="3" width="9.28515625" style="6" bestFit="1" customWidth="1"/>
    <col min="4" max="5" width="10.42578125" style="6" bestFit="1" customWidth="1"/>
    <col min="6" max="9" width="9.28515625" style="6" bestFit="1" customWidth="1"/>
    <col min="10" max="11" width="10.42578125" style="6" bestFit="1" customWidth="1"/>
    <col min="12" max="12" width="9.28515625" style="6" customWidth="1"/>
    <col min="13" max="14" width="9.28515625" style="6" bestFit="1" customWidth="1"/>
    <col min="15" max="15" width="9.7109375" style="6" bestFit="1" customWidth="1"/>
    <col min="16" max="17" width="10.42578125" style="5" bestFit="1" customWidth="1"/>
    <col min="18" max="16384" width="9.140625" style="5"/>
  </cols>
  <sheetData>
    <row r="1" spans="1:17" ht="15.75" x14ac:dyDescent="0.25">
      <c r="O1" s="52"/>
      <c r="P1" s="53" t="s">
        <v>60</v>
      </c>
      <c r="Q1" s="54"/>
    </row>
    <row r="2" spans="1:17" ht="15.75" x14ac:dyDescent="0.25">
      <c r="O2" s="55" t="s">
        <v>58</v>
      </c>
      <c r="P2" s="55"/>
      <c r="Q2" s="55"/>
    </row>
    <row r="3" spans="1:17" ht="15.75" x14ac:dyDescent="0.25">
      <c r="O3"/>
      <c r="P3" s="55" t="s">
        <v>59</v>
      </c>
      <c r="Q3" s="55"/>
    </row>
    <row r="4" spans="1:17" ht="18.75" x14ac:dyDescent="0.3">
      <c r="M4" s="35"/>
      <c r="N4" s="35"/>
      <c r="O4" s="35"/>
      <c r="P4" s="35"/>
      <c r="Q4" s="35"/>
    </row>
    <row r="5" spans="1:17" ht="18.75" x14ac:dyDescent="0.25">
      <c r="A5" s="36" t="s">
        <v>44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18.75" x14ac:dyDescent="0.25">
      <c r="A6" s="38" t="s">
        <v>37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ht="13.5" customHeight="1" x14ac:dyDescent="0.25">
      <c r="A7" s="21"/>
      <c r="B7" s="22"/>
      <c r="C7" s="22"/>
      <c r="D7" s="22"/>
      <c r="E7" s="22"/>
      <c r="F7" s="22"/>
      <c r="G7" s="22"/>
      <c r="H7" s="32"/>
      <c r="I7" s="22"/>
      <c r="J7" s="22"/>
      <c r="K7" s="22"/>
      <c r="L7" s="32"/>
      <c r="M7" s="32"/>
      <c r="N7" s="32"/>
      <c r="O7" s="22"/>
      <c r="P7" s="22"/>
      <c r="Q7" s="23" t="s">
        <v>36</v>
      </c>
    </row>
    <row r="8" spans="1:17" ht="42.75" customHeight="1" x14ac:dyDescent="0.25">
      <c r="A8" s="34" t="s">
        <v>34</v>
      </c>
      <c r="B8" s="40" t="s">
        <v>31</v>
      </c>
      <c r="C8" s="40" t="s">
        <v>30</v>
      </c>
      <c r="D8" s="41"/>
      <c r="E8" s="41"/>
      <c r="F8" s="42" t="s">
        <v>35</v>
      </c>
      <c r="G8" s="42"/>
      <c r="H8" s="42"/>
      <c r="I8" s="40" t="s">
        <v>32</v>
      </c>
      <c r="J8" s="40"/>
      <c r="K8" s="40"/>
      <c r="L8" s="42" t="s">
        <v>33</v>
      </c>
      <c r="M8" s="42"/>
      <c r="N8" s="42"/>
      <c r="O8" s="34" t="s">
        <v>32</v>
      </c>
      <c r="P8" s="34"/>
      <c r="Q8" s="34"/>
    </row>
    <row r="9" spans="1:17" ht="45.75" customHeight="1" x14ac:dyDescent="0.25">
      <c r="A9" s="34"/>
      <c r="B9" s="40"/>
      <c r="C9" s="7">
        <v>2017</v>
      </c>
      <c r="D9" s="7">
        <v>2018</v>
      </c>
      <c r="E9" s="8">
        <v>2019</v>
      </c>
      <c r="F9" s="24">
        <v>2017</v>
      </c>
      <c r="G9" s="24">
        <v>2018</v>
      </c>
      <c r="H9" s="28">
        <v>2019</v>
      </c>
      <c r="I9" s="8" t="s">
        <v>38</v>
      </c>
      <c r="J9" s="8" t="s">
        <v>39</v>
      </c>
      <c r="K9" s="8" t="s">
        <v>40</v>
      </c>
      <c r="L9" s="27">
        <v>2017</v>
      </c>
      <c r="M9" s="27">
        <v>2018</v>
      </c>
      <c r="N9" s="28">
        <v>2019</v>
      </c>
      <c r="O9" s="8" t="s">
        <v>41</v>
      </c>
      <c r="P9" s="9" t="s">
        <v>42</v>
      </c>
      <c r="Q9" s="9" t="s">
        <v>43</v>
      </c>
    </row>
    <row r="10" spans="1:17" ht="18.75" customHeight="1" x14ac:dyDescent="0.3">
      <c r="A10" s="10"/>
      <c r="B10" s="11"/>
      <c r="C10" s="12" t="s">
        <v>12</v>
      </c>
      <c r="D10" s="12" t="s">
        <v>13</v>
      </c>
      <c r="E10" s="12" t="s">
        <v>14</v>
      </c>
      <c r="F10" s="12" t="s">
        <v>15</v>
      </c>
      <c r="G10" s="13" t="s">
        <v>16</v>
      </c>
      <c r="H10" s="13" t="s">
        <v>17</v>
      </c>
      <c r="I10" s="13" t="s">
        <v>18</v>
      </c>
      <c r="J10" s="13" t="s">
        <v>19</v>
      </c>
      <c r="K10" s="13" t="s">
        <v>20</v>
      </c>
      <c r="L10" s="13" t="s">
        <v>21</v>
      </c>
      <c r="M10" s="13" t="s">
        <v>22</v>
      </c>
      <c r="N10" s="13" t="s">
        <v>23</v>
      </c>
      <c r="O10" s="13" t="s">
        <v>24</v>
      </c>
      <c r="P10" s="14" t="s">
        <v>25</v>
      </c>
      <c r="Q10" s="14" t="s">
        <v>26</v>
      </c>
    </row>
    <row r="11" spans="1:17" s="6" customFormat="1" ht="66" customHeight="1" x14ac:dyDescent="0.25">
      <c r="A11" s="31">
        <v>1</v>
      </c>
      <c r="B11" s="2" t="s">
        <v>55</v>
      </c>
      <c r="C11" s="18">
        <v>3326</v>
      </c>
      <c r="D11" s="18">
        <v>3326</v>
      </c>
      <c r="E11" s="18">
        <v>3326</v>
      </c>
      <c r="F11" s="18">
        <v>3562</v>
      </c>
      <c r="G11" s="18">
        <v>3562</v>
      </c>
      <c r="H11" s="18">
        <v>3326</v>
      </c>
      <c r="I11" s="18">
        <f t="shared" ref="I11:K12" si="0">C11-F11</f>
        <v>-236</v>
      </c>
      <c r="J11" s="18">
        <f t="shared" si="0"/>
        <v>-236</v>
      </c>
      <c r="K11" s="18">
        <f t="shared" si="0"/>
        <v>0</v>
      </c>
      <c r="L11" s="18">
        <v>3326</v>
      </c>
      <c r="M11" s="18">
        <v>3326</v>
      </c>
      <c r="N11" s="18">
        <v>3326</v>
      </c>
      <c r="O11" s="18">
        <f>C11-L11</f>
        <v>0</v>
      </c>
      <c r="P11" s="18">
        <f>D11-M11</f>
        <v>0</v>
      </c>
      <c r="Q11" s="18">
        <f>E11-N11</f>
        <v>0</v>
      </c>
    </row>
    <row r="12" spans="1:17" s="6" customFormat="1" ht="66" customHeight="1" x14ac:dyDescent="0.25">
      <c r="A12" s="31">
        <v>2</v>
      </c>
      <c r="B12" s="2" t="s">
        <v>54</v>
      </c>
      <c r="C12" s="18">
        <v>9132.6</v>
      </c>
      <c r="D12" s="18">
        <v>8747.7999999999993</v>
      </c>
      <c r="E12" s="18">
        <v>8747.7999999999993</v>
      </c>
      <c r="F12" s="18">
        <v>8484.9</v>
      </c>
      <c r="G12" s="18">
        <v>8484.9</v>
      </c>
      <c r="H12" s="18">
        <v>8575.2999999999993</v>
      </c>
      <c r="I12" s="18">
        <f t="shared" si="0"/>
        <v>647.70000000000073</v>
      </c>
      <c r="J12" s="18">
        <f t="shared" si="0"/>
        <v>262.89999999999964</v>
      </c>
      <c r="K12" s="18">
        <f t="shared" si="0"/>
        <v>172.5</v>
      </c>
      <c r="L12" s="46">
        <v>10390.1</v>
      </c>
      <c r="M12" s="46">
        <v>9247.7999999999993</v>
      </c>
      <c r="N12" s="46">
        <v>9247.7999999999993</v>
      </c>
      <c r="O12" s="46">
        <f>C12+C13+C14+C15+C16+C17+C18-L12</f>
        <v>0</v>
      </c>
      <c r="P12" s="46">
        <f t="shared" ref="P12:Q12" si="1">D12+D13+D14+D15+D16+D17+D18-M12</f>
        <v>0</v>
      </c>
      <c r="Q12" s="46">
        <f t="shared" si="1"/>
        <v>0</v>
      </c>
    </row>
    <row r="13" spans="1:17" ht="50.25" customHeight="1" x14ac:dyDescent="0.25">
      <c r="A13" s="4">
        <v>3</v>
      </c>
      <c r="B13" s="2" t="s">
        <v>2</v>
      </c>
      <c r="C13" s="18">
        <v>100</v>
      </c>
      <c r="D13" s="18">
        <v>100</v>
      </c>
      <c r="E13" s="18">
        <v>100</v>
      </c>
      <c r="F13" s="18">
        <v>100</v>
      </c>
      <c r="G13" s="18">
        <v>100</v>
      </c>
      <c r="H13" s="18">
        <v>100</v>
      </c>
      <c r="I13" s="18">
        <f t="shared" ref="I13:I33" si="2">C13-F13</f>
        <v>0</v>
      </c>
      <c r="J13" s="18">
        <f t="shared" ref="J13:J33" si="3">D13-G13</f>
        <v>0</v>
      </c>
      <c r="K13" s="18">
        <f t="shared" ref="K13:K33" si="4">E13-H13</f>
        <v>0</v>
      </c>
      <c r="L13" s="47"/>
      <c r="M13" s="47"/>
      <c r="N13" s="47"/>
      <c r="O13" s="47"/>
      <c r="P13" s="47"/>
      <c r="Q13" s="47"/>
    </row>
    <row r="14" spans="1:17" ht="84" customHeight="1" x14ac:dyDescent="0.25">
      <c r="A14" s="4">
        <v>4</v>
      </c>
      <c r="B14" s="2" t="s">
        <v>3</v>
      </c>
      <c r="C14" s="18">
        <v>285</v>
      </c>
      <c r="D14" s="18">
        <v>100</v>
      </c>
      <c r="E14" s="18">
        <v>100</v>
      </c>
      <c r="F14" s="18">
        <v>495</v>
      </c>
      <c r="G14" s="18">
        <v>495</v>
      </c>
      <c r="H14" s="18">
        <v>285</v>
      </c>
      <c r="I14" s="18">
        <f t="shared" si="2"/>
        <v>-210</v>
      </c>
      <c r="J14" s="18">
        <f t="shared" si="3"/>
        <v>-395</v>
      </c>
      <c r="K14" s="18">
        <f t="shared" si="4"/>
        <v>-185</v>
      </c>
      <c r="L14" s="47"/>
      <c r="M14" s="47"/>
      <c r="N14" s="47"/>
      <c r="O14" s="47"/>
      <c r="P14" s="47"/>
      <c r="Q14" s="47"/>
    </row>
    <row r="15" spans="1:17" ht="84" customHeight="1" x14ac:dyDescent="0.25">
      <c r="A15" s="1">
        <v>5</v>
      </c>
      <c r="B15" s="3" t="s">
        <v>57</v>
      </c>
      <c r="C15" s="18">
        <v>172.5</v>
      </c>
      <c r="D15" s="18">
        <v>0</v>
      </c>
      <c r="E15" s="18">
        <v>0</v>
      </c>
      <c r="F15" s="18">
        <v>172.5</v>
      </c>
      <c r="G15" s="18">
        <v>172.5</v>
      </c>
      <c r="H15" s="18">
        <v>172.5</v>
      </c>
      <c r="I15" s="18">
        <f t="shared" si="2"/>
        <v>0</v>
      </c>
      <c r="J15" s="18">
        <f t="shared" si="3"/>
        <v>-172.5</v>
      </c>
      <c r="K15" s="18">
        <f t="shared" si="4"/>
        <v>-172.5</v>
      </c>
      <c r="L15" s="47"/>
      <c r="M15" s="47"/>
      <c r="N15" s="47"/>
      <c r="O15" s="47"/>
      <c r="P15" s="47"/>
      <c r="Q15" s="47"/>
    </row>
    <row r="16" spans="1:17" ht="81" customHeight="1" x14ac:dyDescent="0.25">
      <c r="A16" s="1">
        <v>6</v>
      </c>
      <c r="B16" s="3" t="s">
        <v>4</v>
      </c>
      <c r="C16" s="18">
        <v>200</v>
      </c>
      <c r="D16" s="18">
        <v>100</v>
      </c>
      <c r="E16" s="18">
        <v>100</v>
      </c>
      <c r="F16" s="18">
        <v>200</v>
      </c>
      <c r="G16" s="18">
        <v>200</v>
      </c>
      <c r="H16" s="18">
        <v>200</v>
      </c>
      <c r="I16" s="18">
        <f t="shared" si="2"/>
        <v>0</v>
      </c>
      <c r="J16" s="18">
        <f t="shared" si="3"/>
        <v>-100</v>
      </c>
      <c r="K16" s="18">
        <f t="shared" si="4"/>
        <v>-100</v>
      </c>
      <c r="L16" s="47"/>
      <c r="M16" s="47"/>
      <c r="N16" s="47"/>
      <c r="O16" s="47"/>
      <c r="P16" s="47"/>
      <c r="Q16" s="47"/>
    </row>
    <row r="17" spans="1:17" ht="99" customHeight="1" x14ac:dyDescent="0.25">
      <c r="A17" s="26">
        <v>7</v>
      </c>
      <c r="B17" s="2" t="s">
        <v>48</v>
      </c>
      <c r="C17" s="18">
        <v>200</v>
      </c>
      <c r="D17" s="18">
        <v>100</v>
      </c>
      <c r="E17" s="18">
        <v>100</v>
      </c>
      <c r="F17" s="18">
        <v>418</v>
      </c>
      <c r="G17" s="18">
        <v>418</v>
      </c>
      <c r="H17" s="18">
        <v>200</v>
      </c>
      <c r="I17" s="18">
        <f t="shared" ref="I17:K21" si="5">C17-F17</f>
        <v>-218</v>
      </c>
      <c r="J17" s="18">
        <f t="shared" si="5"/>
        <v>-318</v>
      </c>
      <c r="K17" s="18">
        <f t="shared" si="5"/>
        <v>-100</v>
      </c>
      <c r="L17" s="47"/>
      <c r="M17" s="47"/>
      <c r="N17" s="47"/>
      <c r="O17" s="47"/>
      <c r="P17" s="47"/>
      <c r="Q17" s="47"/>
    </row>
    <row r="18" spans="1:17" ht="99" customHeight="1" x14ac:dyDescent="0.25">
      <c r="A18" s="26">
        <v>8</v>
      </c>
      <c r="B18" s="2" t="s">
        <v>49</v>
      </c>
      <c r="C18" s="18">
        <v>300</v>
      </c>
      <c r="D18" s="18">
        <v>100</v>
      </c>
      <c r="E18" s="18">
        <v>100</v>
      </c>
      <c r="F18" s="18">
        <v>1580</v>
      </c>
      <c r="G18" s="18">
        <v>1580</v>
      </c>
      <c r="H18" s="18">
        <v>300</v>
      </c>
      <c r="I18" s="18">
        <f t="shared" si="5"/>
        <v>-1280</v>
      </c>
      <c r="J18" s="18">
        <f t="shared" si="5"/>
        <v>-1480</v>
      </c>
      <c r="K18" s="18">
        <f t="shared" si="5"/>
        <v>-200</v>
      </c>
      <c r="L18" s="48"/>
      <c r="M18" s="48"/>
      <c r="N18" s="48"/>
      <c r="O18" s="48"/>
      <c r="P18" s="48"/>
      <c r="Q18" s="48"/>
    </row>
    <row r="19" spans="1:17" s="6" customFormat="1" ht="66" customHeight="1" x14ac:dyDescent="0.25">
      <c r="A19" s="31">
        <v>9</v>
      </c>
      <c r="B19" s="2" t="s">
        <v>56</v>
      </c>
      <c r="C19" s="18">
        <v>13810.9</v>
      </c>
      <c r="D19" s="18">
        <v>13256.4</v>
      </c>
      <c r="E19" s="18">
        <v>13256.4</v>
      </c>
      <c r="F19" s="18">
        <v>4991.2</v>
      </c>
      <c r="G19" s="18">
        <v>4991.2</v>
      </c>
      <c r="H19" s="18">
        <v>7247.2</v>
      </c>
      <c r="I19" s="18">
        <f t="shared" si="5"/>
        <v>8819.7000000000007</v>
      </c>
      <c r="J19" s="18">
        <f t="shared" si="5"/>
        <v>8265.2000000000007</v>
      </c>
      <c r="K19" s="18">
        <f t="shared" si="5"/>
        <v>6009.2</v>
      </c>
      <c r="L19" s="46">
        <v>25830.799999999999</v>
      </c>
      <c r="M19" s="46">
        <v>24668</v>
      </c>
      <c r="N19" s="46">
        <v>24668</v>
      </c>
      <c r="O19" s="46">
        <f>C19+C20+C21+C22+C23+C24+C25+C26+C27+C28+C29+C30+C31+C32-L19</f>
        <v>0</v>
      </c>
      <c r="P19" s="46">
        <f t="shared" ref="P19:Q19" si="6">D19+D20+D21+D22+D23+D24+D25+D26+D27+D28+D29+D30+D31+D32-M19</f>
        <v>0</v>
      </c>
      <c r="Q19" s="46">
        <f t="shared" si="6"/>
        <v>0</v>
      </c>
    </row>
    <row r="20" spans="1:17" ht="72.75" customHeight="1" x14ac:dyDescent="0.25">
      <c r="A20" s="4">
        <v>10</v>
      </c>
      <c r="B20" s="2" t="s">
        <v>0</v>
      </c>
      <c r="C20" s="18">
        <v>150</v>
      </c>
      <c r="D20" s="18">
        <v>150</v>
      </c>
      <c r="E20" s="18">
        <v>150</v>
      </c>
      <c r="F20" s="18">
        <v>150</v>
      </c>
      <c r="G20" s="18">
        <v>150</v>
      </c>
      <c r="H20" s="18">
        <v>150</v>
      </c>
      <c r="I20" s="18">
        <f t="shared" si="5"/>
        <v>0</v>
      </c>
      <c r="J20" s="18">
        <f t="shared" si="5"/>
        <v>0</v>
      </c>
      <c r="K20" s="18">
        <f t="shared" si="5"/>
        <v>0</v>
      </c>
      <c r="L20" s="47"/>
      <c r="M20" s="49"/>
      <c r="N20" s="49"/>
      <c r="O20" s="49"/>
      <c r="P20" s="49"/>
      <c r="Q20" s="49"/>
    </row>
    <row r="21" spans="1:17" ht="78" customHeight="1" x14ac:dyDescent="0.25">
      <c r="A21" s="4">
        <v>11</v>
      </c>
      <c r="B21" s="2" t="s">
        <v>1</v>
      </c>
      <c r="C21" s="18">
        <v>62.5</v>
      </c>
      <c r="D21" s="18">
        <v>37.5</v>
      </c>
      <c r="E21" s="18">
        <v>37.5</v>
      </c>
      <c r="F21" s="18">
        <v>62.5</v>
      </c>
      <c r="G21" s="18">
        <v>37.5</v>
      </c>
      <c r="H21" s="18">
        <v>37.5</v>
      </c>
      <c r="I21" s="18">
        <f t="shared" si="5"/>
        <v>0</v>
      </c>
      <c r="J21" s="18">
        <f t="shared" si="5"/>
        <v>0</v>
      </c>
      <c r="K21" s="18">
        <f t="shared" si="5"/>
        <v>0</v>
      </c>
      <c r="L21" s="47"/>
      <c r="M21" s="49"/>
      <c r="N21" s="49"/>
      <c r="O21" s="49"/>
      <c r="P21" s="49"/>
      <c r="Q21" s="49"/>
    </row>
    <row r="22" spans="1:17" ht="48.75" customHeight="1" x14ac:dyDescent="0.25">
      <c r="A22" s="4">
        <v>12</v>
      </c>
      <c r="B22" s="2" t="s">
        <v>5</v>
      </c>
      <c r="C22" s="18">
        <v>0</v>
      </c>
      <c r="D22" s="18">
        <v>0</v>
      </c>
      <c r="E22" s="18">
        <v>0</v>
      </c>
      <c r="F22" s="18">
        <v>7410.2</v>
      </c>
      <c r="G22" s="18">
        <v>7410.2</v>
      </c>
      <c r="H22" s="18">
        <v>6555.7</v>
      </c>
      <c r="I22" s="18">
        <f t="shared" si="2"/>
        <v>-7410.2</v>
      </c>
      <c r="J22" s="18">
        <f t="shared" si="3"/>
        <v>-7410.2</v>
      </c>
      <c r="K22" s="18">
        <f t="shared" si="4"/>
        <v>-6555.7</v>
      </c>
      <c r="L22" s="47"/>
      <c r="M22" s="49"/>
      <c r="N22" s="49"/>
      <c r="O22" s="49"/>
      <c r="P22" s="49"/>
      <c r="Q22" s="49"/>
    </row>
    <row r="23" spans="1:17" ht="63" customHeight="1" x14ac:dyDescent="0.25">
      <c r="A23" s="4">
        <v>13</v>
      </c>
      <c r="B23" s="2" t="s">
        <v>6</v>
      </c>
      <c r="C23" s="18">
        <v>6889.6</v>
      </c>
      <c r="D23" s="18">
        <v>6889.6</v>
      </c>
      <c r="E23" s="18">
        <v>6889.6</v>
      </c>
      <c r="F23" s="18">
        <v>7225.9</v>
      </c>
      <c r="G23" s="18">
        <v>7225.9</v>
      </c>
      <c r="H23" s="18">
        <v>6889.6</v>
      </c>
      <c r="I23" s="18">
        <f t="shared" si="2"/>
        <v>-336.29999999999927</v>
      </c>
      <c r="J23" s="18">
        <f t="shared" si="3"/>
        <v>-336.29999999999927</v>
      </c>
      <c r="K23" s="18">
        <f t="shared" si="4"/>
        <v>0</v>
      </c>
      <c r="L23" s="47"/>
      <c r="M23" s="49"/>
      <c r="N23" s="49"/>
      <c r="O23" s="49"/>
      <c r="P23" s="49"/>
      <c r="Q23" s="49"/>
    </row>
    <row r="24" spans="1:17" ht="93.75" customHeight="1" x14ac:dyDescent="0.25">
      <c r="A24" s="4">
        <v>14</v>
      </c>
      <c r="B24" s="2" t="s">
        <v>7</v>
      </c>
      <c r="C24" s="18">
        <v>1587.3</v>
      </c>
      <c r="D24" s="18">
        <v>1587.3</v>
      </c>
      <c r="E24" s="18">
        <v>1587.3</v>
      </c>
      <c r="F24" s="18">
        <v>1587.3</v>
      </c>
      <c r="G24" s="18">
        <v>1587.3</v>
      </c>
      <c r="H24" s="18">
        <v>1587.3</v>
      </c>
      <c r="I24" s="18">
        <f t="shared" si="2"/>
        <v>0</v>
      </c>
      <c r="J24" s="18">
        <f t="shared" si="3"/>
        <v>0</v>
      </c>
      <c r="K24" s="18">
        <f t="shared" si="4"/>
        <v>0</v>
      </c>
      <c r="L24" s="47"/>
      <c r="M24" s="49"/>
      <c r="N24" s="49"/>
      <c r="O24" s="49"/>
      <c r="P24" s="49"/>
      <c r="Q24" s="49"/>
    </row>
    <row r="25" spans="1:17" ht="71.25" customHeight="1" x14ac:dyDescent="0.25">
      <c r="A25" s="4">
        <v>15</v>
      </c>
      <c r="B25" s="2" t="s">
        <v>8</v>
      </c>
      <c r="C25" s="18">
        <v>871.8</v>
      </c>
      <c r="D25" s="18">
        <v>871.8</v>
      </c>
      <c r="E25" s="18">
        <v>871.8</v>
      </c>
      <c r="F25" s="18">
        <v>871.8</v>
      </c>
      <c r="G25" s="18">
        <v>871.8</v>
      </c>
      <c r="H25" s="18">
        <v>871.8</v>
      </c>
      <c r="I25" s="18">
        <f t="shared" si="2"/>
        <v>0</v>
      </c>
      <c r="J25" s="18">
        <f t="shared" si="3"/>
        <v>0</v>
      </c>
      <c r="K25" s="18">
        <f t="shared" si="4"/>
        <v>0</v>
      </c>
      <c r="L25" s="47"/>
      <c r="M25" s="49"/>
      <c r="N25" s="49"/>
      <c r="O25" s="49"/>
      <c r="P25" s="49"/>
      <c r="Q25" s="49"/>
    </row>
    <row r="26" spans="1:17" ht="47.25" customHeight="1" x14ac:dyDescent="0.25">
      <c r="A26" s="4">
        <v>16</v>
      </c>
      <c r="B26" s="2" t="s">
        <v>9</v>
      </c>
      <c r="C26" s="18">
        <v>305.89999999999998</v>
      </c>
      <c r="D26" s="18">
        <v>305.89999999999998</v>
      </c>
      <c r="E26" s="18">
        <v>305.89999999999998</v>
      </c>
      <c r="F26" s="18">
        <v>353</v>
      </c>
      <c r="G26" s="18">
        <v>353</v>
      </c>
      <c r="H26" s="18">
        <v>455.9</v>
      </c>
      <c r="I26" s="18">
        <f t="shared" si="2"/>
        <v>-47.100000000000023</v>
      </c>
      <c r="J26" s="18">
        <f t="shared" si="3"/>
        <v>-47.100000000000023</v>
      </c>
      <c r="K26" s="18">
        <f t="shared" si="4"/>
        <v>-150</v>
      </c>
      <c r="L26" s="47"/>
      <c r="M26" s="49"/>
      <c r="N26" s="49"/>
      <c r="O26" s="49"/>
      <c r="P26" s="49"/>
      <c r="Q26" s="49"/>
    </row>
    <row r="27" spans="1:17" ht="52.5" customHeight="1" x14ac:dyDescent="0.25">
      <c r="A27" s="4">
        <v>17</v>
      </c>
      <c r="B27" s="2" t="s">
        <v>10</v>
      </c>
      <c r="C27" s="18">
        <v>133.5</v>
      </c>
      <c r="D27" s="18">
        <v>133.5</v>
      </c>
      <c r="E27" s="18">
        <v>133.5</v>
      </c>
      <c r="F27" s="18">
        <v>353</v>
      </c>
      <c r="G27" s="18">
        <v>353</v>
      </c>
      <c r="H27" s="18">
        <v>150</v>
      </c>
      <c r="I27" s="18">
        <f t="shared" si="2"/>
        <v>-219.5</v>
      </c>
      <c r="J27" s="18">
        <f t="shared" si="3"/>
        <v>-219.5</v>
      </c>
      <c r="K27" s="18">
        <f t="shared" si="4"/>
        <v>-16.5</v>
      </c>
      <c r="L27" s="47"/>
      <c r="M27" s="49"/>
      <c r="N27" s="49"/>
      <c r="O27" s="49"/>
      <c r="P27" s="49"/>
      <c r="Q27" s="49"/>
    </row>
    <row r="28" spans="1:17" ht="66.599999999999994" customHeight="1" x14ac:dyDescent="0.25">
      <c r="A28" s="25">
        <v>18</v>
      </c>
      <c r="B28" s="2" t="s">
        <v>45</v>
      </c>
      <c r="C28" s="18">
        <v>682.1</v>
      </c>
      <c r="D28" s="18">
        <v>682.1</v>
      </c>
      <c r="E28" s="18">
        <v>682.1</v>
      </c>
      <c r="F28" s="18">
        <v>682.1</v>
      </c>
      <c r="G28" s="18">
        <v>682.1</v>
      </c>
      <c r="H28" s="18">
        <v>682.1</v>
      </c>
      <c r="I28" s="18">
        <f t="shared" si="2"/>
        <v>0</v>
      </c>
      <c r="J28" s="18">
        <f t="shared" si="3"/>
        <v>0</v>
      </c>
      <c r="K28" s="18">
        <f t="shared" si="4"/>
        <v>0</v>
      </c>
      <c r="L28" s="47"/>
      <c r="M28" s="49"/>
      <c r="N28" s="49"/>
      <c r="O28" s="49"/>
      <c r="P28" s="49"/>
      <c r="Q28" s="49"/>
    </row>
    <row r="29" spans="1:17" ht="42" customHeight="1" x14ac:dyDescent="0.25">
      <c r="A29" s="4">
        <v>19</v>
      </c>
      <c r="B29" s="2" t="s">
        <v>27</v>
      </c>
      <c r="C29" s="18">
        <v>333</v>
      </c>
      <c r="D29" s="18">
        <v>333</v>
      </c>
      <c r="E29" s="18">
        <v>333</v>
      </c>
      <c r="F29" s="18">
        <v>333</v>
      </c>
      <c r="G29" s="18">
        <v>333</v>
      </c>
      <c r="H29" s="18">
        <v>333</v>
      </c>
      <c r="I29" s="18">
        <f t="shared" si="2"/>
        <v>0</v>
      </c>
      <c r="J29" s="18">
        <f t="shared" si="3"/>
        <v>0</v>
      </c>
      <c r="K29" s="18">
        <f t="shared" si="4"/>
        <v>0</v>
      </c>
      <c r="L29" s="47"/>
      <c r="M29" s="49"/>
      <c r="N29" s="49"/>
      <c r="O29" s="49"/>
      <c r="P29" s="49"/>
      <c r="Q29" s="49"/>
    </row>
    <row r="30" spans="1:17" ht="62.25" customHeight="1" x14ac:dyDescent="0.25">
      <c r="A30" s="4">
        <v>20</v>
      </c>
      <c r="B30" s="3" t="s">
        <v>11</v>
      </c>
      <c r="C30" s="18">
        <v>883.3</v>
      </c>
      <c r="D30" s="18">
        <v>300</v>
      </c>
      <c r="E30" s="18">
        <v>300</v>
      </c>
      <c r="F30" s="18">
        <v>883.3</v>
      </c>
      <c r="G30" s="18">
        <v>883.3</v>
      </c>
      <c r="H30" s="18">
        <v>883.3</v>
      </c>
      <c r="I30" s="18">
        <f t="shared" si="2"/>
        <v>0</v>
      </c>
      <c r="J30" s="18">
        <f t="shared" si="3"/>
        <v>-583.29999999999995</v>
      </c>
      <c r="K30" s="18">
        <f t="shared" si="4"/>
        <v>-583.29999999999995</v>
      </c>
      <c r="L30" s="47"/>
      <c r="M30" s="49"/>
      <c r="N30" s="49"/>
      <c r="O30" s="49"/>
      <c r="P30" s="49"/>
      <c r="Q30" s="49"/>
    </row>
    <row r="31" spans="1:17" ht="62.25" customHeight="1" x14ac:dyDescent="0.25">
      <c r="A31" s="25">
        <v>21</v>
      </c>
      <c r="B31" s="3" t="s">
        <v>46</v>
      </c>
      <c r="C31" s="19">
        <v>5</v>
      </c>
      <c r="D31" s="18">
        <v>5</v>
      </c>
      <c r="E31" s="18">
        <v>5</v>
      </c>
      <c r="F31" s="18">
        <v>5</v>
      </c>
      <c r="G31" s="18">
        <v>5</v>
      </c>
      <c r="H31" s="18">
        <v>5</v>
      </c>
      <c r="I31" s="18">
        <f t="shared" si="2"/>
        <v>0</v>
      </c>
      <c r="J31" s="18">
        <f t="shared" si="3"/>
        <v>0</v>
      </c>
      <c r="K31" s="18">
        <f t="shared" si="4"/>
        <v>0</v>
      </c>
      <c r="L31" s="47"/>
      <c r="M31" s="49"/>
      <c r="N31" s="49"/>
      <c r="O31" s="49"/>
      <c r="P31" s="49"/>
      <c r="Q31" s="49"/>
    </row>
    <row r="32" spans="1:17" ht="88.9" customHeight="1" x14ac:dyDescent="0.25">
      <c r="A32" s="26">
        <v>22</v>
      </c>
      <c r="B32" s="3" t="s">
        <v>47</v>
      </c>
      <c r="C32" s="19">
        <v>115.9</v>
      </c>
      <c r="D32" s="18">
        <v>115.9</v>
      </c>
      <c r="E32" s="18">
        <v>115.9</v>
      </c>
      <c r="F32" s="18">
        <v>100.9</v>
      </c>
      <c r="G32" s="18">
        <v>100.9</v>
      </c>
      <c r="H32" s="18">
        <v>100.9</v>
      </c>
      <c r="I32" s="18">
        <f t="shared" si="2"/>
        <v>15</v>
      </c>
      <c r="J32" s="18">
        <f t="shared" si="3"/>
        <v>15</v>
      </c>
      <c r="K32" s="18">
        <f t="shared" si="4"/>
        <v>15</v>
      </c>
      <c r="L32" s="48"/>
      <c r="M32" s="50"/>
      <c r="N32" s="50"/>
      <c r="O32" s="50"/>
      <c r="P32" s="50"/>
      <c r="Q32" s="50"/>
    </row>
    <row r="33" spans="1:17" ht="37.15" customHeight="1" x14ac:dyDescent="0.25">
      <c r="A33" s="51"/>
      <c r="B33" s="2" t="s">
        <v>53</v>
      </c>
      <c r="C33" s="19">
        <f t="shared" ref="C33:H33" si="7">SUM(C11:C32)</f>
        <v>39546.900000000009</v>
      </c>
      <c r="D33" s="19">
        <f t="shared" si="7"/>
        <v>37241.800000000003</v>
      </c>
      <c r="E33" s="19">
        <f t="shared" si="7"/>
        <v>37241.800000000003</v>
      </c>
      <c r="F33" s="18">
        <f t="shared" si="7"/>
        <v>40021.600000000006</v>
      </c>
      <c r="G33" s="18">
        <f t="shared" si="7"/>
        <v>39996.600000000006</v>
      </c>
      <c r="H33" s="18">
        <f t="shared" si="7"/>
        <v>39108.100000000013</v>
      </c>
      <c r="I33" s="18">
        <f t="shared" si="2"/>
        <v>-474.69999999999709</v>
      </c>
      <c r="J33" s="18">
        <f t="shared" si="3"/>
        <v>-2754.8000000000029</v>
      </c>
      <c r="K33" s="18">
        <f t="shared" si="4"/>
        <v>-1866.3000000000102</v>
      </c>
      <c r="L33" s="18">
        <f>L11+L12+L19</f>
        <v>39546.9</v>
      </c>
      <c r="M33" s="18">
        <f t="shared" ref="M33:N33" si="8">M11+M12+M19</f>
        <v>37241.800000000003</v>
      </c>
      <c r="N33" s="18">
        <f t="shared" si="8"/>
        <v>37241.800000000003</v>
      </c>
      <c r="O33" s="18">
        <f t="shared" ref="O33:O34" si="9">C33-L33</f>
        <v>0</v>
      </c>
      <c r="P33" s="18">
        <f t="shared" ref="P33:P34" si="10">D33-M33</f>
        <v>0</v>
      </c>
      <c r="Q33" s="18">
        <f t="shared" ref="Q33:Q34" si="11">E33-N33</f>
        <v>0</v>
      </c>
    </row>
    <row r="34" spans="1:17" ht="22.5" customHeight="1" x14ac:dyDescent="0.25">
      <c r="A34" s="51"/>
      <c r="B34" s="2" t="s">
        <v>28</v>
      </c>
      <c r="C34" s="18">
        <f>C33</f>
        <v>39546.900000000009</v>
      </c>
      <c r="D34" s="18">
        <f t="shared" ref="D34:N34" si="12">D33</f>
        <v>37241.800000000003</v>
      </c>
      <c r="E34" s="18">
        <f t="shared" si="12"/>
        <v>37241.800000000003</v>
      </c>
      <c r="F34" s="18">
        <f t="shared" si="12"/>
        <v>40021.600000000006</v>
      </c>
      <c r="G34" s="18">
        <f t="shared" si="12"/>
        <v>39996.600000000006</v>
      </c>
      <c r="H34" s="18">
        <f t="shared" si="12"/>
        <v>39108.100000000013</v>
      </c>
      <c r="I34" s="18">
        <f t="shared" si="12"/>
        <v>-474.69999999999709</v>
      </c>
      <c r="J34" s="18">
        <f t="shared" si="12"/>
        <v>-2754.8000000000029</v>
      </c>
      <c r="K34" s="18">
        <f t="shared" si="12"/>
        <v>-1866.3000000000102</v>
      </c>
      <c r="L34" s="18">
        <f t="shared" si="12"/>
        <v>39546.9</v>
      </c>
      <c r="M34" s="18">
        <f t="shared" si="12"/>
        <v>37241.800000000003</v>
      </c>
      <c r="N34" s="18">
        <f t="shared" si="12"/>
        <v>37241.800000000003</v>
      </c>
      <c r="O34" s="18">
        <f t="shared" si="9"/>
        <v>0</v>
      </c>
      <c r="P34" s="18">
        <f t="shared" si="10"/>
        <v>0</v>
      </c>
      <c r="Q34" s="18">
        <f t="shared" si="11"/>
        <v>0</v>
      </c>
    </row>
    <row r="35" spans="1:17" x14ac:dyDescent="0.25">
      <c r="A35" s="43" t="s">
        <v>50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5"/>
    </row>
    <row r="36" spans="1:17" ht="75" x14ac:dyDescent="0.25">
      <c r="A36" s="26">
        <v>1</v>
      </c>
      <c r="B36" s="29" t="s">
        <v>51</v>
      </c>
      <c r="C36" s="30">
        <v>50</v>
      </c>
      <c r="D36" s="30">
        <v>0</v>
      </c>
      <c r="E36" s="30">
        <v>0</v>
      </c>
      <c r="F36" s="30">
        <v>50</v>
      </c>
      <c r="G36" s="30">
        <v>50</v>
      </c>
      <c r="H36" s="33">
        <v>50</v>
      </c>
      <c r="I36" s="30">
        <f>C36-F36</f>
        <v>0</v>
      </c>
      <c r="J36" s="30">
        <f>D36-G36</f>
        <v>-50</v>
      </c>
      <c r="K36" s="30">
        <f>E36-H36</f>
        <v>-50</v>
      </c>
      <c r="L36" s="33">
        <v>50</v>
      </c>
      <c r="M36" s="33">
        <v>0</v>
      </c>
      <c r="N36" s="33">
        <v>0</v>
      </c>
      <c r="O36" s="30">
        <f>C36-L36</f>
        <v>0</v>
      </c>
      <c r="P36" s="30">
        <f t="shared" ref="P36:Q36" si="13">D36-M36</f>
        <v>0</v>
      </c>
      <c r="Q36" s="30">
        <f t="shared" si="13"/>
        <v>0</v>
      </c>
    </row>
    <row r="37" spans="1:17" ht="15.75" x14ac:dyDescent="0.25">
      <c r="A37" s="26"/>
      <c r="B37" s="2" t="s">
        <v>52</v>
      </c>
      <c r="C37" s="18">
        <f>C36</f>
        <v>50</v>
      </c>
      <c r="D37" s="18">
        <f t="shared" ref="D37:Q37" si="14">D36</f>
        <v>0</v>
      </c>
      <c r="E37" s="18">
        <f t="shared" si="14"/>
        <v>0</v>
      </c>
      <c r="F37" s="18">
        <f t="shared" si="14"/>
        <v>50</v>
      </c>
      <c r="G37" s="18">
        <f t="shared" si="14"/>
        <v>50</v>
      </c>
      <c r="H37" s="18">
        <f t="shared" si="14"/>
        <v>50</v>
      </c>
      <c r="I37" s="18">
        <f t="shared" si="14"/>
        <v>0</v>
      </c>
      <c r="J37" s="18">
        <f t="shared" si="14"/>
        <v>-50</v>
      </c>
      <c r="K37" s="18">
        <f t="shared" si="14"/>
        <v>-50</v>
      </c>
      <c r="L37" s="18">
        <f t="shared" si="14"/>
        <v>50</v>
      </c>
      <c r="M37" s="18">
        <f t="shared" si="14"/>
        <v>0</v>
      </c>
      <c r="N37" s="18">
        <f t="shared" si="14"/>
        <v>0</v>
      </c>
      <c r="O37" s="18">
        <f t="shared" si="14"/>
        <v>0</v>
      </c>
      <c r="P37" s="18">
        <f t="shared" si="14"/>
        <v>0</v>
      </c>
      <c r="Q37" s="18">
        <f t="shared" si="14"/>
        <v>0</v>
      </c>
    </row>
    <row r="38" spans="1:17" s="17" customFormat="1" ht="14.25" x14ac:dyDescent="0.2">
      <c r="A38" s="15"/>
      <c r="B38" s="16" t="s">
        <v>29</v>
      </c>
      <c r="C38" s="20">
        <f t="shared" ref="C38:H38" si="15">C33+C37</f>
        <v>39596.900000000009</v>
      </c>
      <c r="D38" s="20">
        <f t="shared" si="15"/>
        <v>37241.800000000003</v>
      </c>
      <c r="E38" s="20">
        <f t="shared" si="15"/>
        <v>37241.800000000003</v>
      </c>
      <c r="F38" s="20">
        <f t="shared" si="15"/>
        <v>40071.600000000006</v>
      </c>
      <c r="G38" s="20">
        <f t="shared" si="15"/>
        <v>40046.600000000006</v>
      </c>
      <c r="H38" s="20">
        <f t="shared" si="15"/>
        <v>39158.100000000013</v>
      </c>
      <c r="I38" s="20">
        <f t="shared" ref="I38" si="16">C38-F38</f>
        <v>-474.69999999999709</v>
      </c>
      <c r="J38" s="20">
        <f t="shared" ref="J38" si="17">D38-G38</f>
        <v>-2804.8000000000029</v>
      </c>
      <c r="K38" s="20">
        <f t="shared" ref="K38" si="18">E38-H38</f>
        <v>-1916.3000000000102</v>
      </c>
      <c r="L38" s="20">
        <f>L33+L37</f>
        <v>39596.9</v>
      </c>
      <c r="M38" s="20">
        <f t="shared" ref="M38:N38" si="19">M33+M37</f>
        <v>37241.800000000003</v>
      </c>
      <c r="N38" s="20">
        <f t="shared" si="19"/>
        <v>37241.800000000003</v>
      </c>
      <c r="O38" s="20">
        <f>O33+O37</f>
        <v>0</v>
      </c>
      <c r="P38" s="20">
        <f t="shared" ref="P38:Q38" si="20">P33+P37</f>
        <v>0</v>
      </c>
      <c r="Q38" s="20">
        <f t="shared" si="20"/>
        <v>0</v>
      </c>
    </row>
  </sheetData>
  <mergeCells count="27">
    <mergeCell ref="P1:Q1"/>
    <mergeCell ref="O2:Q2"/>
    <mergeCell ref="P3:Q3"/>
    <mergeCell ref="A35:Q35"/>
    <mergeCell ref="L12:L18"/>
    <mergeCell ref="M12:M18"/>
    <mergeCell ref="N12:N18"/>
    <mergeCell ref="O12:O18"/>
    <mergeCell ref="P12:P18"/>
    <mergeCell ref="Q12:Q18"/>
    <mergeCell ref="L19:L32"/>
    <mergeCell ref="M19:M32"/>
    <mergeCell ref="N19:N32"/>
    <mergeCell ref="O19:O32"/>
    <mergeCell ref="P19:P32"/>
    <mergeCell ref="Q19:Q32"/>
    <mergeCell ref="A33:A34"/>
    <mergeCell ref="B8:B9"/>
    <mergeCell ref="A8:A9"/>
    <mergeCell ref="M4:Q4"/>
    <mergeCell ref="A5:Q5"/>
    <mergeCell ref="A6:Q6"/>
    <mergeCell ref="C8:E8"/>
    <mergeCell ref="F8:H8"/>
    <mergeCell ref="I8:K8"/>
    <mergeCell ref="L8:N8"/>
    <mergeCell ref="O8:Q8"/>
  </mergeCells>
  <pageMargins left="0.70866141732283472" right="0" top="0" bottom="0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2016-11-22T06:44:31Z</dcterms:modified>
</cp:coreProperties>
</file>